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8795" windowHeight="11640" tabRatio="711" activeTab="7"/>
  </bookViews>
  <sheets>
    <sheet name="Datos" sheetId="1" r:id="rId1"/>
    <sheet name="Grafico espesor boveda_ Luz" sheetId="6" r:id="rId2"/>
    <sheet name="OC Arcos para esp rosca" sheetId="2" r:id="rId3"/>
    <sheet name="Gráfico flecha_Luz" sheetId="8" r:id="rId4"/>
    <sheet name="OC Arcos para flecha" sheetId="3" r:id="rId5"/>
    <sheet name="Gráfico Anchura pila_Luz max co" sheetId="11" r:id="rId6"/>
    <sheet name="OC Pilas" sheetId="10" r:id="rId7"/>
    <sheet name="Comprobacion fórmulas" sheetId="12" r:id="rId8"/>
  </sheets>
  <calcPr calcId="125725"/>
</workbook>
</file>

<file path=xl/calcChain.xml><?xml version="1.0" encoding="utf-8"?>
<calcChain xmlns="http://schemas.openxmlformats.org/spreadsheetml/2006/main">
  <c r="P71" i="12"/>
  <c r="P95"/>
  <c r="P91"/>
  <c r="P87"/>
  <c r="P86"/>
  <c r="P99"/>
  <c r="P98"/>
  <c r="P97"/>
  <c r="P69"/>
  <c r="P68"/>
  <c r="P67"/>
  <c r="P66"/>
  <c r="P65"/>
  <c r="P80"/>
  <c r="P79"/>
  <c r="P75"/>
  <c r="P74"/>
  <c r="P73"/>
  <c r="P72"/>
  <c r="P78"/>
  <c r="P77"/>
  <c r="P76"/>
  <c r="R99"/>
  <c r="N99"/>
  <c r="Y98"/>
  <c r="R98"/>
  <c r="N98"/>
  <c r="Y97"/>
  <c r="R97"/>
  <c r="N97"/>
  <c r="R96"/>
  <c r="N96"/>
  <c r="Y95"/>
  <c r="R95"/>
  <c r="N95"/>
  <c r="Y94"/>
  <c r="R94"/>
  <c r="N94"/>
  <c r="Y93"/>
  <c r="R93"/>
  <c r="N93"/>
  <c r="Y92"/>
  <c r="R92"/>
  <c r="N92"/>
  <c r="Y91"/>
  <c r="R91"/>
  <c r="N91"/>
  <c r="Y90"/>
  <c r="R90"/>
  <c r="N90"/>
  <c r="Y89"/>
  <c r="R89"/>
  <c r="N89"/>
  <c r="Y88"/>
  <c r="R88"/>
  <c r="N88"/>
  <c r="Y87"/>
  <c r="R87"/>
  <c r="N87"/>
  <c r="R86"/>
  <c r="N86"/>
  <c r="Y85"/>
  <c r="N85"/>
  <c r="M85"/>
  <c r="R85" s="1"/>
  <c r="Y84"/>
  <c r="R84"/>
  <c r="N84"/>
  <c r="Y83"/>
  <c r="R83"/>
  <c r="N83"/>
  <c r="Y82"/>
  <c r="R82"/>
  <c r="N82"/>
  <c r="Y81"/>
  <c r="R81"/>
  <c r="N81"/>
  <c r="Y80"/>
  <c r="R80"/>
  <c r="N80"/>
  <c r="Y79"/>
  <c r="R79"/>
  <c r="N79"/>
  <c r="R78"/>
  <c r="N78"/>
  <c r="Y77"/>
  <c r="R77"/>
  <c r="N77"/>
  <c r="Y76"/>
  <c r="R76"/>
  <c r="N76"/>
  <c r="R75"/>
  <c r="N75"/>
  <c r="Y74"/>
  <c r="R74"/>
  <c r="N74"/>
  <c r="Y73"/>
  <c r="R73"/>
  <c r="N73"/>
  <c r="Y72"/>
  <c r="R72"/>
  <c r="N72"/>
  <c r="Y71"/>
  <c r="R71"/>
  <c r="N71"/>
  <c r="Y70"/>
  <c r="R70"/>
  <c r="N70"/>
  <c r="N69"/>
  <c r="M69"/>
  <c r="R69" s="1"/>
  <c r="Y68"/>
  <c r="N68"/>
  <c r="M68"/>
  <c r="R68" s="1"/>
  <c r="Y67"/>
  <c r="N67"/>
  <c r="M67"/>
  <c r="R67" s="1"/>
  <c r="Y66"/>
  <c r="N66"/>
  <c r="M66"/>
  <c r="R66" s="1"/>
  <c r="Y65"/>
  <c r="N65"/>
  <c r="M65"/>
  <c r="R65" s="1"/>
  <c r="Y64"/>
  <c r="N64"/>
  <c r="M64"/>
  <c r="R64" s="1"/>
  <c r="N63"/>
  <c r="M63"/>
  <c r="R63" s="1"/>
  <c r="Y62"/>
  <c r="N62"/>
  <c r="M62"/>
  <c r="R62" s="1"/>
  <c r="Y61"/>
  <c r="N61"/>
  <c r="M61"/>
  <c r="R61" s="1"/>
  <c r="Y60"/>
  <c r="N60"/>
  <c r="M60"/>
  <c r="R60" s="1"/>
  <c r="Y59"/>
  <c r="N59"/>
  <c r="M59"/>
  <c r="R59" s="1"/>
  <c r="Y58"/>
  <c r="N58"/>
  <c r="M58"/>
  <c r="R58" s="1"/>
  <c r="Y57"/>
  <c r="N57"/>
  <c r="M57"/>
  <c r="R57" s="1"/>
  <c r="Y56"/>
  <c r="N56"/>
  <c r="M56"/>
  <c r="R56" s="1"/>
  <c r="Y55"/>
  <c r="N55"/>
  <c r="M55"/>
  <c r="R55" s="1"/>
  <c r="Y54"/>
  <c r="N54"/>
  <c r="M54"/>
  <c r="R54" s="1"/>
  <c r="Y53"/>
  <c r="N53"/>
  <c r="M53"/>
  <c r="R53" s="1"/>
  <c r="Y52"/>
  <c r="N52"/>
  <c r="M52"/>
  <c r="R52" s="1"/>
  <c r="Y51"/>
  <c r="N51"/>
  <c r="M51"/>
  <c r="R51" s="1"/>
  <c r="Y50"/>
  <c r="N50"/>
  <c r="M50"/>
  <c r="R50" s="1"/>
  <c r="Y49"/>
  <c r="N49"/>
  <c r="M49"/>
  <c r="R49" s="1"/>
  <c r="Y48"/>
  <c r="N48"/>
  <c r="M48"/>
  <c r="R48" s="1"/>
  <c r="Y47"/>
  <c r="N47"/>
  <c r="M47"/>
  <c r="R47" s="1"/>
  <c r="Y46"/>
  <c r="N46"/>
  <c r="M46"/>
  <c r="R46" s="1"/>
  <c r="N45"/>
  <c r="M45"/>
  <c r="R45" s="1"/>
  <c r="Y44"/>
  <c r="N44"/>
  <c r="M44"/>
  <c r="R44" s="1"/>
  <c r="Y43"/>
  <c r="N43"/>
  <c r="M43"/>
  <c r="R43" s="1"/>
  <c r="Y42"/>
  <c r="N42"/>
  <c r="M42"/>
  <c r="R42" s="1"/>
  <c r="Y41"/>
  <c r="N41"/>
  <c r="M41"/>
  <c r="R41" s="1"/>
  <c r="Y40"/>
  <c r="N40"/>
  <c r="M40"/>
  <c r="R40" s="1"/>
  <c r="Y39"/>
  <c r="N39"/>
  <c r="M39"/>
  <c r="R39" s="1"/>
  <c r="Y38"/>
  <c r="N38"/>
  <c r="M38"/>
  <c r="R38" s="1"/>
  <c r="Y37"/>
  <c r="N37"/>
  <c r="M37"/>
  <c r="R37" s="1"/>
  <c r="Y36"/>
  <c r="N36"/>
  <c r="M36"/>
  <c r="R36" s="1"/>
  <c r="Y35"/>
  <c r="N35"/>
  <c r="M35"/>
  <c r="R35" s="1"/>
  <c r="Y34"/>
  <c r="N34"/>
  <c r="M34"/>
  <c r="R34" s="1"/>
  <c r="Y33"/>
  <c r="N33"/>
  <c r="M33"/>
  <c r="R33" s="1"/>
  <c r="Y32"/>
  <c r="N32"/>
  <c r="M32"/>
  <c r="R32" s="1"/>
  <c r="Y31"/>
  <c r="N31"/>
  <c r="M31"/>
  <c r="R31" s="1"/>
  <c r="Y30"/>
  <c r="N30"/>
  <c r="M30"/>
  <c r="R30" s="1"/>
  <c r="Y29"/>
  <c r="N29"/>
  <c r="M29"/>
  <c r="R29" s="1"/>
  <c r="Y28"/>
  <c r="N28"/>
  <c r="M28"/>
  <c r="R28" s="1"/>
  <c r="Y27"/>
  <c r="N27"/>
  <c r="M27"/>
  <c r="R27" s="1"/>
  <c r="Y26"/>
  <c r="N26"/>
  <c r="M26"/>
  <c r="R26" s="1"/>
  <c r="Y25"/>
  <c r="N25"/>
  <c r="M25"/>
  <c r="R25" s="1"/>
  <c r="Y24"/>
  <c r="R24"/>
  <c r="N24"/>
  <c r="Y23"/>
  <c r="R23"/>
  <c r="N23"/>
  <c r="Y22"/>
  <c r="R22"/>
  <c r="N22"/>
  <c r="Y21"/>
  <c r="N21"/>
  <c r="M21"/>
  <c r="R21" s="1"/>
  <c r="Y20"/>
  <c r="N20"/>
  <c r="M20"/>
  <c r="R20" s="1"/>
  <c r="N19"/>
  <c r="M19"/>
  <c r="R19" s="1"/>
  <c r="Y18"/>
  <c r="N18"/>
  <c r="M18"/>
  <c r="R18" s="1"/>
  <c r="Y17"/>
  <c r="N17"/>
  <c r="M17"/>
  <c r="R17" s="1"/>
  <c r="Y16"/>
  <c r="N16"/>
  <c r="M16"/>
  <c r="R16" s="1"/>
  <c r="Y15"/>
  <c r="N15"/>
  <c r="M15"/>
  <c r="R15" s="1"/>
  <c r="Y14"/>
  <c r="N14"/>
  <c r="M14"/>
  <c r="R14" s="1"/>
  <c r="Y13"/>
  <c r="N13"/>
  <c r="M13"/>
  <c r="R13" s="1"/>
  <c r="Y12"/>
  <c r="N12"/>
  <c r="M12"/>
  <c r="R12" s="1"/>
  <c r="Y11"/>
  <c r="N11"/>
  <c r="M11"/>
  <c r="R11" s="1"/>
  <c r="Y10"/>
  <c r="N10"/>
  <c r="M10"/>
  <c r="R10" s="1"/>
  <c r="Y9"/>
  <c r="N9"/>
  <c r="M9"/>
  <c r="R9" s="1"/>
  <c r="Y8"/>
  <c r="N8"/>
  <c r="M8"/>
  <c r="R8" s="1"/>
  <c r="Y7"/>
  <c r="N7"/>
  <c r="M7"/>
  <c r="R7" s="1"/>
  <c r="N6"/>
  <c r="M6"/>
  <c r="R6" s="1"/>
  <c r="Y5"/>
  <c r="N5"/>
  <c r="M5"/>
  <c r="R5" s="1"/>
  <c r="P99" i="10"/>
  <c r="N99"/>
  <c r="P98"/>
  <c r="N98"/>
  <c r="P97"/>
  <c r="N97"/>
  <c r="P96"/>
  <c r="N96"/>
  <c r="P95"/>
  <c r="N95"/>
  <c r="N94"/>
  <c r="M94"/>
  <c r="P94" s="1"/>
  <c r="N93"/>
  <c r="M93"/>
  <c r="P93" s="1"/>
  <c r="N92"/>
  <c r="M92"/>
  <c r="P92" s="1"/>
  <c r="N91"/>
  <c r="M91"/>
  <c r="P91" s="1"/>
  <c r="W90"/>
  <c r="P90"/>
  <c r="N90"/>
  <c r="W89"/>
  <c r="P89"/>
  <c r="N89"/>
  <c r="W88"/>
  <c r="P88"/>
  <c r="N88"/>
  <c r="W87"/>
  <c r="P87"/>
  <c r="N87"/>
  <c r="W86"/>
  <c r="N86"/>
  <c r="M86"/>
  <c r="P86" s="1"/>
  <c r="W85"/>
  <c r="P85"/>
  <c r="N85"/>
  <c r="W84"/>
  <c r="P84"/>
  <c r="N84"/>
  <c r="W83"/>
  <c r="P83"/>
  <c r="N83"/>
  <c r="W82"/>
  <c r="P82"/>
  <c r="N82"/>
  <c r="W81"/>
  <c r="P81"/>
  <c r="N81"/>
  <c r="W80"/>
  <c r="P80"/>
  <c r="N80"/>
  <c r="N79"/>
  <c r="M79"/>
  <c r="P79" s="1"/>
  <c r="W78"/>
  <c r="N78"/>
  <c r="M78"/>
  <c r="P78" s="1"/>
  <c r="W77"/>
  <c r="N77"/>
  <c r="M77"/>
  <c r="P77" s="1"/>
  <c r="W76"/>
  <c r="N76"/>
  <c r="M76"/>
  <c r="P76" s="1"/>
  <c r="W75"/>
  <c r="N75"/>
  <c r="M75"/>
  <c r="P75" s="1"/>
  <c r="W74"/>
  <c r="N74"/>
  <c r="M74"/>
  <c r="P74" s="1"/>
  <c r="W73"/>
  <c r="N73"/>
  <c r="M73"/>
  <c r="P73" s="1"/>
  <c r="W72"/>
  <c r="N72"/>
  <c r="M72"/>
  <c r="P72" s="1"/>
  <c r="W71"/>
  <c r="P71"/>
  <c r="N71"/>
  <c r="W70"/>
  <c r="P70"/>
  <c r="N70"/>
  <c r="W69"/>
  <c r="P69"/>
  <c r="N69"/>
  <c r="W68"/>
  <c r="P68"/>
  <c r="N68"/>
  <c r="W67"/>
  <c r="N67"/>
  <c r="M67"/>
  <c r="P67" s="1"/>
  <c r="W66"/>
  <c r="N66"/>
  <c r="M66"/>
  <c r="P66" s="1"/>
  <c r="W65"/>
  <c r="P65"/>
  <c r="N65"/>
  <c r="W64"/>
  <c r="P64"/>
  <c r="N64"/>
  <c r="W63"/>
  <c r="P63"/>
  <c r="N63"/>
  <c r="W62"/>
  <c r="N62"/>
  <c r="M62"/>
  <c r="P62" s="1"/>
  <c r="W61"/>
  <c r="N61"/>
  <c r="M61"/>
  <c r="P61" s="1"/>
  <c r="W60"/>
  <c r="P60"/>
  <c r="N60"/>
  <c r="W59"/>
  <c r="P59"/>
  <c r="N59"/>
  <c r="W58"/>
  <c r="N58"/>
  <c r="M58"/>
  <c r="P58" s="1"/>
  <c r="W57"/>
  <c r="P57"/>
  <c r="N57"/>
  <c r="W56"/>
  <c r="N56"/>
  <c r="M56"/>
  <c r="P56" s="1"/>
  <c r="W55"/>
  <c r="N55"/>
  <c r="M55"/>
  <c r="P55" s="1"/>
  <c r="W54"/>
  <c r="N54"/>
  <c r="M54"/>
  <c r="P54" s="1"/>
  <c r="W53"/>
  <c r="P53"/>
  <c r="N53"/>
  <c r="W52"/>
  <c r="N52"/>
  <c r="M52"/>
  <c r="P52" s="1"/>
  <c r="W51"/>
  <c r="P51"/>
  <c r="N51"/>
  <c r="W50"/>
  <c r="N50"/>
  <c r="M50"/>
  <c r="P50" s="1"/>
  <c r="W49"/>
  <c r="P49"/>
  <c r="N49"/>
  <c r="W48"/>
  <c r="N48"/>
  <c r="M48"/>
  <c r="P48" s="1"/>
  <c r="W47"/>
  <c r="N47"/>
  <c r="M47"/>
  <c r="P47" s="1"/>
  <c r="W46"/>
  <c r="N46"/>
  <c r="M46"/>
  <c r="P46" s="1"/>
  <c r="W45"/>
  <c r="N45"/>
  <c r="M45"/>
  <c r="P45" s="1"/>
  <c r="W44"/>
  <c r="N44"/>
  <c r="M44"/>
  <c r="P44" s="1"/>
  <c r="W43"/>
  <c r="N43"/>
  <c r="M43"/>
  <c r="P43" s="1"/>
  <c r="W42"/>
  <c r="N42"/>
  <c r="M42"/>
  <c r="P42" s="1"/>
  <c r="W41"/>
  <c r="N41"/>
  <c r="M41"/>
  <c r="P41" s="1"/>
  <c r="W40"/>
  <c r="N40"/>
  <c r="M40"/>
  <c r="P40" s="1"/>
  <c r="W39"/>
  <c r="N39"/>
  <c r="M39"/>
  <c r="P39" s="1"/>
  <c r="W38"/>
  <c r="N38"/>
  <c r="M38"/>
  <c r="P38" s="1"/>
  <c r="W37"/>
  <c r="N37"/>
  <c r="M37"/>
  <c r="P37" s="1"/>
  <c r="W36"/>
  <c r="N36"/>
  <c r="M36"/>
  <c r="P36" s="1"/>
  <c r="W35"/>
  <c r="N35"/>
  <c r="M35"/>
  <c r="P35" s="1"/>
  <c r="W34"/>
  <c r="N34"/>
  <c r="M34"/>
  <c r="P34" s="1"/>
  <c r="W33"/>
  <c r="N33"/>
  <c r="M33"/>
  <c r="P33" s="1"/>
  <c r="W32"/>
  <c r="N32"/>
  <c r="M32"/>
  <c r="P32" s="1"/>
  <c r="W31"/>
  <c r="N31"/>
  <c r="M31"/>
  <c r="P31" s="1"/>
  <c r="W30"/>
  <c r="N30"/>
  <c r="M30"/>
  <c r="P30" s="1"/>
  <c r="W29"/>
  <c r="N29"/>
  <c r="M29"/>
  <c r="P29" s="1"/>
  <c r="W28"/>
  <c r="N28"/>
  <c r="M28"/>
  <c r="P28" s="1"/>
  <c r="W27"/>
  <c r="N27"/>
  <c r="M27"/>
  <c r="P27" s="1"/>
  <c r="W26"/>
  <c r="N26"/>
  <c r="M26"/>
  <c r="P26" s="1"/>
  <c r="W25"/>
  <c r="N25"/>
  <c r="M25"/>
  <c r="P25" s="1"/>
  <c r="W24"/>
  <c r="N24"/>
  <c r="M24"/>
  <c r="P24" s="1"/>
  <c r="W23"/>
  <c r="N23"/>
  <c r="M23"/>
  <c r="P23" s="1"/>
  <c r="W22"/>
  <c r="N22"/>
  <c r="M22"/>
  <c r="P22" s="1"/>
  <c r="W21"/>
  <c r="N21"/>
  <c r="M21"/>
  <c r="P21" s="1"/>
  <c r="W20"/>
  <c r="N20"/>
  <c r="M20"/>
  <c r="P20" s="1"/>
  <c r="W19"/>
  <c r="N19"/>
  <c r="M19"/>
  <c r="P19" s="1"/>
  <c r="W18"/>
  <c r="N18"/>
  <c r="M18"/>
  <c r="P18" s="1"/>
  <c r="W17"/>
  <c r="N17"/>
  <c r="M17"/>
  <c r="P17" s="1"/>
  <c r="W16"/>
  <c r="P16"/>
  <c r="N16"/>
  <c r="W15"/>
  <c r="P15"/>
  <c r="N15"/>
  <c r="W14"/>
  <c r="P14"/>
  <c r="N14"/>
  <c r="W13"/>
  <c r="N13"/>
  <c r="M13"/>
  <c r="P13" s="1"/>
  <c r="W12"/>
  <c r="N12"/>
  <c r="M12"/>
  <c r="P12" s="1"/>
  <c r="W11"/>
  <c r="N11"/>
  <c r="M11"/>
  <c r="P11" s="1"/>
  <c r="W10"/>
  <c r="N10"/>
  <c r="M10"/>
  <c r="P10" s="1"/>
  <c r="W9"/>
  <c r="N9"/>
  <c r="M9"/>
  <c r="P9" s="1"/>
  <c r="W8"/>
  <c r="N8"/>
  <c r="M8"/>
  <c r="P8" s="1"/>
  <c r="W7"/>
  <c r="N7"/>
  <c r="M7"/>
  <c r="P7" s="1"/>
  <c r="W6"/>
  <c r="P6"/>
  <c r="N6"/>
  <c r="W5"/>
  <c r="N5"/>
  <c r="M5"/>
  <c r="P5" s="1"/>
  <c r="P99" i="2"/>
  <c r="N99"/>
  <c r="W98"/>
  <c r="P98"/>
  <c r="N98"/>
  <c r="W97"/>
  <c r="P97"/>
  <c r="N97"/>
  <c r="P96"/>
  <c r="N96"/>
  <c r="W95"/>
  <c r="P95"/>
  <c r="N95"/>
  <c r="W94"/>
  <c r="P94"/>
  <c r="N94"/>
  <c r="W93"/>
  <c r="P93"/>
  <c r="N93"/>
  <c r="W92"/>
  <c r="P92"/>
  <c r="N92"/>
  <c r="W91"/>
  <c r="P91"/>
  <c r="N91"/>
  <c r="W90"/>
  <c r="P90"/>
  <c r="N90"/>
  <c r="W89"/>
  <c r="P89"/>
  <c r="N89"/>
  <c r="W88"/>
  <c r="P88"/>
  <c r="N88"/>
  <c r="W87"/>
  <c r="P87"/>
  <c r="N87"/>
  <c r="P86"/>
  <c r="N86"/>
  <c r="W85"/>
  <c r="N85"/>
  <c r="M85"/>
  <c r="P85" s="1"/>
  <c r="W84"/>
  <c r="P84"/>
  <c r="N84"/>
  <c r="W83"/>
  <c r="P83"/>
  <c r="N83"/>
  <c r="W82"/>
  <c r="P82"/>
  <c r="N82"/>
  <c r="W81"/>
  <c r="P81"/>
  <c r="N81"/>
  <c r="W80"/>
  <c r="P80"/>
  <c r="N80"/>
  <c r="W79"/>
  <c r="P79"/>
  <c r="N79"/>
  <c r="P78"/>
  <c r="N78"/>
  <c r="W77"/>
  <c r="P77"/>
  <c r="N77"/>
  <c r="W76"/>
  <c r="P76"/>
  <c r="N76"/>
  <c r="P75"/>
  <c r="N75"/>
  <c r="W74"/>
  <c r="P74"/>
  <c r="N74"/>
  <c r="W73"/>
  <c r="P73"/>
  <c r="N73"/>
  <c r="W72"/>
  <c r="P72"/>
  <c r="N72"/>
  <c r="W71"/>
  <c r="P71"/>
  <c r="N71"/>
  <c r="W70"/>
  <c r="P70"/>
  <c r="N70"/>
  <c r="N69"/>
  <c r="M69"/>
  <c r="P69" s="1"/>
  <c r="W68"/>
  <c r="N68"/>
  <c r="M68"/>
  <c r="P68" s="1"/>
  <c r="W67"/>
  <c r="N67"/>
  <c r="M67"/>
  <c r="P67" s="1"/>
  <c r="W66"/>
  <c r="N66"/>
  <c r="M66"/>
  <c r="P66" s="1"/>
  <c r="W65"/>
  <c r="N65"/>
  <c r="M65"/>
  <c r="P65" s="1"/>
  <c r="W64"/>
  <c r="N64"/>
  <c r="M64"/>
  <c r="P64" s="1"/>
  <c r="N63"/>
  <c r="M63"/>
  <c r="P63" s="1"/>
  <c r="W62"/>
  <c r="N62"/>
  <c r="M62"/>
  <c r="P62" s="1"/>
  <c r="W61"/>
  <c r="N61"/>
  <c r="M61"/>
  <c r="P61" s="1"/>
  <c r="W60"/>
  <c r="N60"/>
  <c r="M60"/>
  <c r="P60" s="1"/>
  <c r="W59"/>
  <c r="N59"/>
  <c r="M59"/>
  <c r="P59" s="1"/>
  <c r="W58"/>
  <c r="N58"/>
  <c r="M58"/>
  <c r="P58" s="1"/>
  <c r="W57"/>
  <c r="N57"/>
  <c r="M57"/>
  <c r="P57" s="1"/>
  <c r="W56"/>
  <c r="N56"/>
  <c r="M56"/>
  <c r="P56" s="1"/>
  <c r="W55"/>
  <c r="N55"/>
  <c r="M55"/>
  <c r="P55" s="1"/>
  <c r="W54"/>
  <c r="N54"/>
  <c r="M54"/>
  <c r="P54" s="1"/>
  <c r="W53"/>
  <c r="N53"/>
  <c r="M53"/>
  <c r="P53" s="1"/>
  <c r="W52"/>
  <c r="N52"/>
  <c r="M52"/>
  <c r="P52" s="1"/>
  <c r="W51"/>
  <c r="N51"/>
  <c r="M51"/>
  <c r="P51" s="1"/>
  <c r="W50"/>
  <c r="N50"/>
  <c r="M50"/>
  <c r="P50" s="1"/>
  <c r="W49"/>
  <c r="N49"/>
  <c r="M49"/>
  <c r="P49" s="1"/>
  <c r="W48"/>
  <c r="N48"/>
  <c r="M48"/>
  <c r="P48" s="1"/>
  <c r="W47"/>
  <c r="N47"/>
  <c r="M47"/>
  <c r="P47" s="1"/>
  <c r="W46"/>
  <c r="N46"/>
  <c r="M46"/>
  <c r="P46" s="1"/>
  <c r="N45"/>
  <c r="M45"/>
  <c r="P45" s="1"/>
  <c r="W44"/>
  <c r="N44"/>
  <c r="M44"/>
  <c r="P44" s="1"/>
  <c r="W43"/>
  <c r="N43"/>
  <c r="M43"/>
  <c r="P43" s="1"/>
  <c r="W42"/>
  <c r="N42"/>
  <c r="M42"/>
  <c r="P42" s="1"/>
  <c r="W41"/>
  <c r="N41"/>
  <c r="M41"/>
  <c r="P41" s="1"/>
  <c r="W40"/>
  <c r="N40"/>
  <c r="M40"/>
  <c r="P40" s="1"/>
  <c r="W39"/>
  <c r="N39"/>
  <c r="M39"/>
  <c r="P39" s="1"/>
  <c r="W38"/>
  <c r="N38"/>
  <c r="M38"/>
  <c r="P38" s="1"/>
  <c r="W37"/>
  <c r="N37"/>
  <c r="M37"/>
  <c r="P37" s="1"/>
  <c r="W36"/>
  <c r="N36"/>
  <c r="M36"/>
  <c r="P36" s="1"/>
  <c r="W35"/>
  <c r="N35"/>
  <c r="M35"/>
  <c r="P35" s="1"/>
  <c r="W34"/>
  <c r="N34"/>
  <c r="M34"/>
  <c r="P34" s="1"/>
  <c r="W33"/>
  <c r="N33"/>
  <c r="M33"/>
  <c r="P33" s="1"/>
  <c r="W32"/>
  <c r="N32"/>
  <c r="M32"/>
  <c r="P32" s="1"/>
  <c r="W31"/>
  <c r="N31"/>
  <c r="M31"/>
  <c r="P31" s="1"/>
  <c r="W30"/>
  <c r="N30"/>
  <c r="M30"/>
  <c r="P30" s="1"/>
  <c r="W29"/>
  <c r="N29"/>
  <c r="M29"/>
  <c r="P29" s="1"/>
  <c r="W28"/>
  <c r="N28"/>
  <c r="M28"/>
  <c r="P28" s="1"/>
  <c r="W27"/>
  <c r="N27"/>
  <c r="M27"/>
  <c r="P27" s="1"/>
  <c r="W26"/>
  <c r="N26"/>
  <c r="M26"/>
  <c r="P26" s="1"/>
  <c r="W25"/>
  <c r="N25"/>
  <c r="M25"/>
  <c r="P25" s="1"/>
  <c r="W24"/>
  <c r="P24"/>
  <c r="N24"/>
  <c r="W23"/>
  <c r="P23"/>
  <c r="N23"/>
  <c r="W22"/>
  <c r="P22"/>
  <c r="N22"/>
  <c r="W21"/>
  <c r="N21"/>
  <c r="M21"/>
  <c r="P21" s="1"/>
  <c r="W20"/>
  <c r="N20"/>
  <c r="M20"/>
  <c r="P20" s="1"/>
  <c r="N19"/>
  <c r="M19"/>
  <c r="P19" s="1"/>
  <c r="W18"/>
  <c r="N18"/>
  <c r="M18"/>
  <c r="P18" s="1"/>
  <c r="W17"/>
  <c r="N17"/>
  <c r="M17"/>
  <c r="P17" s="1"/>
  <c r="W16"/>
  <c r="N16"/>
  <c r="M16"/>
  <c r="P16" s="1"/>
  <c r="W15"/>
  <c r="N15"/>
  <c r="M15"/>
  <c r="P15" s="1"/>
  <c r="W14"/>
  <c r="N14"/>
  <c r="M14"/>
  <c r="P14" s="1"/>
  <c r="W13"/>
  <c r="N13"/>
  <c r="M13"/>
  <c r="P13" s="1"/>
  <c r="W12"/>
  <c r="N12"/>
  <c r="M12"/>
  <c r="P12" s="1"/>
  <c r="W11"/>
  <c r="N11"/>
  <c r="M11"/>
  <c r="P11" s="1"/>
  <c r="W10"/>
  <c r="N10"/>
  <c r="M10"/>
  <c r="P10" s="1"/>
  <c r="W9"/>
  <c r="N9"/>
  <c r="M9"/>
  <c r="P9" s="1"/>
  <c r="W8"/>
  <c r="N8"/>
  <c r="M8"/>
  <c r="P8" s="1"/>
  <c r="W7"/>
  <c r="N7"/>
  <c r="M7"/>
  <c r="P7" s="1"/>
  <c r="N6"/>
  <c r="M6"/>
  <c r="P6" s="1"/>
  <c r="W5"/>
  <c r="N5"/>
  <c r="M5"/>
  <c r="P5" s="1"/>
  <c r="B4" i="3" l="1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B5"/>
  <c r="C5"/>
  <c r="D5"/>
  <c r="E5"/>
  <c r="F5"/>
  <c r="G5"/>
  <c r="H5"/>
  <c r="I5"/>
  <c r="J5"/>
  <c r="K5"/>
  <c r="L5"/>
  <c r="P5"/>
  <c r="Q5"/>
  <c r="R5"/>
  <c r="S5"/>
  <c r="T5"/>
  <c r="U5"/>
  <c r="W5"/>
  <c r="X5"/>
  <c r="Y5"/>
  <c r="Z5"/>
  <c r="AA5"/>
  <c r="AB5"/>
  <c r="B6"/>
  <c r="C6"/>
  <c r="D6"/>
  <c r="E6"/>
  <c r="G6"/>
  <c r="H6"/>
  <c r="I6"/>
  <c r="J6"/>
  <c r="K6"/>
  <c r="L6"/>
  <c r="P6"/>
  <c r="Q6"/>
  <c r="R6"/>
  <c r="S6"/>
  <c r="T6"/>
  <c r="U6"/>
  <c r="W6"/>
  <c r="X6"/>
  <c r="Y6"/>
  <c r="Z6"/>
  <c r="AA6"/>
  <c r="AB6"/>
  <c r="B7"/>
  <c r="C7"/>
  <c r="D7"/>
  <c r="E7"/>
  <c r="G7"/>
  <c r="H7"/>
  <c r="I7"/>
  <c r="J7"/>
  <c r="K7"/>
  <c r="L7"/>
  <c r="P7"/>
  <c r="Q7"/>
  <c r="R7"/>
  <c r="S7"/>
  <c r="T7"/>
  <c r="U7"/>
  <c r="W7"/>
  <c r="X7"/>
  <c r="Y7"/>
  <c r="Z7"/>
  <c r="AA7"/>
  <c r="AB7"/>
  <c r="B8"/>
  <c r="C8"/>
  <c r="D8"/>
  <c r="E8"/>
  <c r="G8"/>
  <c r="H8"/>
  <c r="I8"/>
  <c r="J8"/>
  <c r="K8"/>
  <c r="L8"/>
  <c r="P8"/>
  <c r="Q8"/>
  <c r="R8"/>
  <c r="S8"/>
  <c r="T8"/>
  <c r="U8"/>
  <c r="W8"/>
  <c r="X8"/>
  <c r="Y8"/>
  <c r="Z8"/>
  <c r="AA8"/>
  <c r="AB8"/>
  <c r="B9"/>
  <c r="C9"/>
  <c r="D9"/>
  <c r="E9"/>
  <c r="G9"/>
  <c r="H9"/>
  <c r="I9"/>
  <c r="J9"/>
  <c r="K9"/>
  <c r="L9"/>
  <c r="P9"/>
  <c r="Q9"/>
  <c r="R9"/>
  <c r="S9"/>
  <c r="T9"/>
  <c r="U9"/>
  <c r="W9"/>
  <c r="X9"/>
  <c r="Y9"/>
  <c r="Z9"/>
  <c r="AA9"/>
  <c r="AB9"/>
  <c r="B10"/>
  <c r="C10"/>
  <c r="D10"/>
  <c r="E10"/>
  <c r="G10"/>
  <c r="H10"/>
  <c r="I10"/>
  <c r="J10"/>
  <c r="K10"/>
  <c r="L10"/>
  <c r="P10"/>
  <c r="Q10"/>
  <c r="R10"/>
  <c r="S10"/>
  <c r="T10"/>
  <c r="U10"/>
  <c r="W10"/>
  <c r="X10"/>
  <c r="Y10"/>
  <c r="Z10"/>
  <c r="AA10"/>
  <c r="AB10"/>
  <c r="B11"/>
  <c r="C11"/>
  <c r="D11"/>
  <c r="E11"/>
  <c r="F11"/>
  <c r="G11"/>
  <c r="H11"/>
  <c r="I11"/>
  <c r="J11"/>
  <c r="K11"/>
  <c r="L11"/>
  <c r="P11"/>
  <c r="Q11"/>
  <c r="R11"/>
  <c r="S11"/>
  <c r="T11"/>
  <c r="U11"/>
  <c r="W11"/>
  <c r="X11"/>
  <c r="Y11"/>
  <c r="Z11"/>
  <c r="AA11"/>
  <c r="AB11"/>
  <c r="B12"/>
  <c r="C12"/>
  <c r="D12"/>
  <c r="E12"/>
  <c r="G12"/>
  <c r="H12"/>
  <c r="I12"/>
  <c r="J12"/>
  <c r="K12"/>
  <c r="L12"/>
  <c r="P12"/>
  <c r="Q12"/>
  <c r="R12"/>
  <c r="S12"/>
  <c r="T12"/>
  <c r="U12"/>
  <c r="W12"/>
  <c r="X12"/>
  <c r="Y12"/>
  <c r="Z12"/>
  <c r="AA12"/>
  <c r="AB12"/>
  <c r="B13"/>
  <c r="C13"/>
  <c r="D13"/>
  <c r="E13"/>
  <c r="F13"/>
  <c r="G13"/>
  <c r="H13"/>
  <c r="I13"/>
  <c r="J13"/>
  <c r="K13"/>
  <c r="L13"/>
  <c r="P13"/>
  <c r="Q13"/>
  <c r="R13"/>
  <c r="S13"/>
  <c r="T13"/>
  <c r="U13"/>
  <c r="W13"/>
  <c r="X13"/>
  <c r="Y13"/>
  <c r="Z13"/>
  <c r="AA13"/>
  <c r="AB13"/>
  <c r="B14"/>
  <c r="C14"/>
  <c r="D14"/>
  <c r="E14"/>
  <c r="G14"/>
  <c r="H14"/>
  <c r="I14"/>
  <c r="J14"/>
  <c r="K14"/>
  <c r="L14"/>
  <c r="P14"/>
  <c r="Q14"/>
  <c r="R14"/>
  <c r="S14"/>
  <c r="T14"/>
  <c r="U14"/>
  <c r="W14"/>
  <c r="X14"/>
  <c r="Y14"/>
  <c r="Z14"/>
  <c r="AA14"/>
  <c r="AB14"/>
  <c r="B15"/>
  <c r="C15"/>
  <c r="D15"/>
  <c r="E15"/>
  <c r="G15"/>
  <c r="H15"/>
  <c r="I15"/>
  <c r="J15"/>
  <c r="K15"/>
  <c r="L15"/>
  <c r="P15"/>
  <c r="Q15"/>
  <c r="R15"/>
  <c r="S15"/>
  <c r="T15"/>
  <c r="U15"/>
  <c r="W15"/>
  <c r="X15"/>
  <c r="Y15"/>
  <c r="Z15"/>
  <c r="AA15"/>
  <c r="AB15"/>
  <c r="B16"/>
  <c r="C16"/>
  <c r="D16"/>
  <c r="E16"/>
  <c r="F16"/>
  <c r="G16"/>
  <c r="H16"/>
  <c r="I16"/>
  <c r="J16"/>
  <c r="K16"/>
  <c r="L16"/>
  <c r="P16"/>
  <c r="Q16"/>
  <c r="R16"/>
  <c r="S16"/>
  <c r="T16"/>
  <c r="U16"/>
  <c r="W16"/>
  <c r="X16"/>
  <c r="Y16"/>
  <c r="Z16"/>
  <c r="AA16"/>
  <c r="AB16"/>
  <c r="B17"/>
  <c r="C17"/>
  <c r="D17"/>
  <c r="E17"/>
  <c r="G17"/>
  <c r="H17"/>
  <c r="I17"/>
  <c r="J17"/>
  <c r="K17"/>
  <c r="L17"/>
  <c r="P17"/>
  <c r="Q17"/>
  <c r="R17"/>
  <c r="S17"/>
  <c r="T17"/>
  <c r="U17"/>
  <c r="W17"/>
  <c r="X17"/>
  <c r="Y17"/>
  <c r="Z17"/>
  <c r="AA17"/>
  <c r="AB17"/>
  <c r="B18"/>
  <c r="C18"/>
  <c r="D18"/>
  <c r="E18"/>
  <c r="G18"/>
  <c r="H18"/>
  <c r="I18"/>
  <c r="J18"/>
  <c r="K18"/>
  <c r="L18"/>
  <c r="P18"/>
  <c r="Q18"/>
  <c r="R18"/>
  <c r="S18"/>
  <c r="T18"/>
  <c r="U18"/>
  <c r="W18"/>
  <c r="X18"/>
  <c r="Y18"/>
  <c r="Z18"/>
  <c r="AA18"/>
  <c r="AB18"/>
  <c r="B19"/>
  <c r="C19"/>
  <c r="D19"/>
  <c r="E19"/>
  <c r="F19"/>
  <c r="G19"/>
  <c r="H19"/>
  <c r="I19"/>
  <c r="J19"/>
  <c r="K19"/>
  <c r="L19"/>
  <c r="P19"/>
  <c r="Q19"/>
  <c r="R19"/>
  <c r="S19"/>
  <c r="T19"/>
  <c r="U19"/>
  <c r="W19"/>
  <c r="X19"/>
  <c r="Y19"/>
  <c r="Z19"/>
  <c r="AA19"/>
  <c r="AB19"/>
  <c r="B20"/>
  <c r="C20"/>
  <c r="D20"/>
  <c r="E20"/>
  <c r="F20"/>
  <c r="G20"/>
  <c r="H20"/>
  <c r="I20"/>
  <c r="J20"/>
  <c r="K20"/>
  <c r="L20"/>
  <c r="P20"/>
  <c r="Q20"/>
  <c r="R20"/>
  <c r="S20"/>
  <c r="T20"/>
  <c r="U20"/>
  <c r="W20"/>
  <c r="X20"/>
  <c r="Y20"/>
  <c r="Z20"/>
  <c r="AA20"/>
  <c r="AB20"/>
  <c r="B21"/>
  <c r="C21"/>
  <c r="D21"/>
  <c r="E21"/>
  <c r="G21"/>
  <c r="H21"/>
  <c r="I21"/>
  <c r="J21"/>
  <c r="K21"/>
  <c r="L21"/>
  <c r="P21"/>
  <c r="Q21"/>
  <c r="R21"/>
  <c r="S21"/>
  <c r="T21"/>
  <c r="U21"/>
  <c r="W21"/>
  <c r="X21"/>
  <c r="Y21"/>
  <c r="Z21"/>
  <c r="AA21"/>
  <c r="AB21"/>
  <c r="B22"/>
  <c r="C22"/>
  <c r="D22"/>
  <c r="E22"/>
  <c r="G22"/>
  <c r="H22"/>
  <c r="I22"/>
  <c r="J22"/>
  <c r="K22"/>
  <c r="L22"/>
  <c r="P22"/>
  <c r="Q22"/>
  <c r="R22"/>
  <c r="S22"/>
  <c r="T22"/>
  <c r="U22"/>
  <c r="W22"/>
  <c r="X22"/>
  <c r="Y22"/>
  <c r="Z22"/>
  <c r="AA22"/>
  <c r="AB22"/>
  <c r="B23"/>
  <c r="C23"/>
  <c r="D23"/>
  <c r="E23"/>
  <c r="G23"/>
  <c r="H23"/>
  <c r="I23"/>
  <c r="J23"/>
  <c r="K23"/>
  <c r="L23"/>
  <c r="P23"/>
  <c r="Q23"/>
  <c r="R23"/>
  <c r="S23"/>
  <c r="T23"/>
  <c r="U23"/>
  <c r="W23"/>
  <c r="X23"/>
  <c r="Y23"/>
  <c r="Z23"/>
  <c r="AA23"/>
  <c r="AB23"/>
  <c r="B24"/>
  <c r="C24"/>
  <c r="D24"/>
  <c r="E24"/>
  <c r="G24"/>
  <c r="H24"/>
  <c r="I24"/>
  <c r="J24"/>
  <c r="K24"/>
  <c r="L24"/>
  <c r="P24"/>
  <c r="Q24"/>
  <c r="R24"/>
  <c r="S24"/>
  <c r="T24"/>
  <c r="U24"/>
  <c r="W24"/>
  <c r="X24"/>
  <c r="Y24"/>
  <c r="Z24"/>
  <c r="AA24"/>
  <c r="AB24"/>
  <c r="B25"/>
  <c r="C25"/>
  <c r="D25"/>
  <c r="E25"/>
  <c r="G25"/>
  <c r="H25"/>
  <c r="I25"/>
  <c r="J25"/>
  <c r="K25"/>
  <c r="L25"/>
  <c r="P25"/>
  <c r="Q25"/>
  <c r="R25"/>
  <c r="S25"/>
  <c r="T25"/>
  <c r="U25"/>
  <c r="W25"/>
  <c r="X25"/>
  <c r="Y25"/>
  <c r="Z25"/>
  <c r="AA25"/>
  <c r="AB25"/>
  <c r="B26"/>
  <c r="C26"/>
  <c r="D26"/>
  <c r="E26"/>
  <c r="G26"/>
  <c r="H26"/>
  <c r="I26"/>
  <c r="J26"/>
  <c r="K26"/>
  <c r="L26"/>
  <c r="P26"/>
  <c r="Q26"/>
  <c r="R26"/>
  <c r="S26"/>
  <c r="T26"/>
  <c r="U26"/>
  <c r="W26"/>
  <c r="X26"/>
  <c r="Y26"/>
  <c r="Z26"/>
  <c r="AA26"/>
  <c r="AB26"/>
  <c r="B27"/>
  <c r="C27"/>
  <c r="D27"/>
  <c r="E27"/>
  <c r="G27"/>
  <c r="H27"/>
  <c r="I27"/>
  <c r="J27"/>
  <c r="K27"/>
  <c r="L27"/>
  <c r="P27"/>
  <c r="Q27"/>
  <c r="R27"/>
  <c r="S27"/>
  <c r="T27"/>
  <c r="U27"/>
  <c r="W27"/>
  <c r="X27"/>
  <c r="Y27"/>
  <c r="Z27"/>
  <c r="AA27"/>
  <c r="AB27"/>
  <c r="B28"/>
  <c r="C28"/>
  <c r="D28"/>
  <c r="E28"/>
  <c r="G28"/>
  <c r="H28"/>
  <c r="I28"/>
  <c r="J28"/>
  <c r="K28"/>
  <c r="L28"/>
  <c r="P28"/>
  <c r="Q28"/>
  <c r="R28"/>
  <c r="S28"/>
  <c r="T28"/>
  <c r="U28"/>
  <c r="W28"/>
  <c r="X28"/>
  <c r="Y28"/>
  <c r="Z28"/>
  <c r="AA28"/>
  <c r="AB28"/>
  <c r="B29"/>
  <c r="C29"/>
  <c r="D29"/>
  <c r="E29"/>
  <c r="G29"/>
  <c r="H29"/>
  <c r="I29"/>
  <c r="J29"/>
  <c r="K29"/>
  <c r="L29"/>
  <c r="P29"/>
  <c r="Q29"/>
  <c r="R29"/>
  <c r="S29"/>
  <c r="T29"/>
  <c r="U29"/>
  <c r="W29"/>
  <c r="X29"/>
  <c r="Y29"/>
  <c r="Z29"/>
  <c r="AA29"/>
  <c r="AB29"/>
  <c r="B30"/>
  <c r="C30"/>
  <c r="D30"/>
  <c r="E30"/>
  <c r="G30"/>
  <c r="H30"/>
  <c r="I30"/>
  <c r="J30"/>
  <c r="K30"/>
  <c r="L30"/>
  <c r="P30"/>
  <c r="Q30"/>
  <c r="R30"/>
  <c r="S30"/>
  <c r="T30"/>
  <c r="U30"/>
  <c r="W30"/>
  <c r="X30"/>
  <c r="Y30"/>
  <c r="Z30"/>
  <c r="AA30"/>
  <c r="AB30"/>
  <c r="B31"/>
  <c r="C31"/>
  <c r="D31"/>
  <c r="E31"/>
  <c r="G31"/>
  <c r="H31"/>
  <c r="I31"/>
  <c r="J31"/>
  <c r="K31"/>
  <c r="L31"/>
  <c r="P31"/>
  <c r="Q31"/>
  <c r="R31"/>
  <c r="S31"/>
  <c r="T31"/>
  <c r="U31"/>
  <c r="W31"/>
  <c r="X31"/>
  <c r="Y31"/>
  <c r="Z31"/>
  <c r="AA31"/>
  <c r="AB31"/>
  <c r="B32"/>
  <c r="C32"/>
  <c r="D32"/>
  <c r="E32"/>
  <c r="G32"/>
  <c r="H32"/>
  <c r="I32"/>
  <c r="J32"/>
  <c r="K32"/>
  <c r="L32"/>
  <c r="P32"/>
  <c r="Q32"/>
  <c r="R32"/>
  <c r="S32"/>
  <c r="T32"/>
  <c r="U32"/>
  <c r="W32"/>
  <c r="X32"/>
  <c r="Y32"/>
  <c r="Z32"/>
  <c r="AA32"/>
  <c r="AB32"/>
  <c r="B33"/>
  <c r="C33"/>
  <c r="D33"/>
  <c r="E33"/>
  <c r="G33"/>
  <c r="H33"/>
  <c r="I33"/>
  <c r="J33"/>
  <c r="K33"/>
  <c r="L33"/>
  <c r="P33"/>
  <c r="Q33"/>
  <c r="R33"/>
  <c r="S33"/>
  <c r="T33"/>
  <c r="U33"/>
  <c r="W33"/>
  <c r="X33"/>
  <c r="Y33"/>
  <c r="Z33"/>
  <c r="AA33"/>
  <c r="AB33"/>
  <c r="B34"/>
  <c r="C34"/>
  <c r="D34"/>
  <c r="E34"/>
  <c r="G34"/>
  <c r="H34"/>
  <c r="I34"/>
  <c r="J34"/>
  <c r="K34"/>
  <c r="L34"/>
  <c r="P34"/>
  <c r="Q34"/>
  <c r="R34"/>
  <c r="S34"/>
  <c r="T34"/>
  <c r="U34"/>
  <c r="W34"/>
  <c r="X34"/>
  <c r="Y34"/>
  <c r="Z34"/>
  <c r="AA34"/>
  <c r="AB34"/>
  <c r="B35"/>
  <c r="C35"/>
  <c r="D35"/>
  <c r="E35"/>
  <c r="G35"/>
  <c r="H35"/>
  <c r="I35"/>
  <c r="J35"/>
  <c r="K35"/>
  <c r="L35"/>
  <c r="P35"/>
  <c r="Q35"/>
  <c r="R35"/>
  <c r="S35"/>
  <c r="T35"/>
  <c r="U35"/>
  <c r="W35"/>
  <c r="X35"/>
  <c r="Y35"/>
  <c r="Z35"/>
  <c r="AA35"/>
  <c r="AB35"/>
  <c r="B36"/>
  <c r="C36"/>
  <c r="D36"/>
  <c r="E36"/>
  <c r="G36"/>
  <c r="H36"/>
  <c r="I36"/>
  <c r="J36"/>
  <c r="K36"/>
  <c r="L36"/>
  <c r="P36"/>
  <c r="Q36"/>
  <c r="R36"/>
  <c r="S36"/>
  <c r="T36"/>
  <c r="U36"/>
  <c r="W36"/>
  <c r="X36"/>
  <c r="Y36"/>
  <c r="Z36"/>
  <c r="AA36"/>
  <c r="AB36"/>
  <c r="B37"/>
  <c r="C37"/>
  <c r="D37"/>
  <c r="E37"/>
  <c r="G37"/>
  <c r="H37"/>
  <c r="I37"/>
  <c r="J37"/>
  <c r="K37"/>
  <c r="L37"/>
  <c r="P37"/>
  <c r="Q37"/>
  <c r="R37"/>
  <c r="S37"/>
  <c r="T37"/>
  <c r="U37"/>
  <c r="W37"/>
  <c r="X37"/>
  <c r="Y37"/>
  <c r="Z37"/>
  <c r="AA37"/>
  <c r="AB37"/>
  <c r="B38"/>
  <c r="C38"/>
  <c r="D38"/>
  <c r="E38"/>
  <c r="G38"/>
  <c r="H38"/>
  <c r="I38"/>
  <c r="J38"/>
  <c r="K38"/>
  <c r="L38"/>
  <c r="P38"/>
  <c r="Q38"/>
  <c r="R38"/>
  <c r="S38"/>
  <c r="T38"/>
  <c r="U38"/>
  <c r="W38"/>
  <c r="X38"/>
  <c r="Y38"/>
  <c r="Z38"/>
  <c r="AA38"/>
  <c r="AB38"/>
  <c r="B39"/>
  <c r="C39"/>
  <c r="D39"/>
  <c r="E39"/>
  <c r="G39"/>
  <c r="H39"/>
  <c r="I39"/>
  <c r="J39"/>
  <c r="K39"/>
  <c r="L39"/>
  <c r="P39"/>
  <c r="Q39"/>
  <c r="R39"/>
  <c r="S39"/>
  <c r="T39"/>
  <c r="U39"/>
  <c r="W39"/>
  <c r="X39"/>
  <c r="Y39"/>
  <c r="Z39"/>
  <c r="AA39"/>
  <c r="AB39"/>
  <c r="B40"/>
  <c r="C40"/>
  <c r="D40"/>
  <c r="E40"/>
  <c r="G40"/>
  <c r="H40"/>
  <c r="I40"/>
  <c r="J40"/>
  <c r="K40"/>
  <c r="L40"/>
  <c r="P40"/>
  <c r="Q40"/>
  <c r="R40"/>
  <c r="S40"/>
  <c r="T40"/>
  <c r="U40"/>
  <c r="W40"/>
  <c r="X40"/>
  <c r="Y40"/>
  <c r="Z40"/>
  <c r="AA40"/>
  <c r="AB40"/>
  <c r="B41"/>
  <c r="C41"/>
  <c r="D41"/>
  <c r="E41"/>
  <c r="G41"/>
  <c r="H41"/>
  <c r="I41"/>
  <c r="J41"/>
  <c r="K41"/>
  <c r="L41"/>
  <c r="P41"/>
  <c r="Q41"/>
  <c r="R41"/>
  <c r="S41"/>
  <c r="T41"/>
  <c r="U41"/>
  <c r="W41"/>
  <c r="X41"/>
  <c r="Y41"/>
  <c r="Z41"/>
  <c r="AA41"/>
  <c r="AB41"/>
  <c r="B42"/>
  <c r="C42"/>
  <c r="D42"/>
  <c r="E42"/>
  <c r="F42"/>
  <c r="G42"/>
  <c r="H42"/>
  <c r="I42"/>
  <c r="J42"/>
  <c r="K42"/>
  <c r="L42"/>
  <c r="P42"/>
  <c r="Q42"/>
  <c r="R42"/>
  <c r="S42"/>
  <c r="T42"/>
  <c r="U42"/>
  <c r="W42"/>
  <c r="X42"/>
  <c r="Y42"/>
  <c r="Z42"/>
  <c r="AA42"/>
  <c r="AB42"/>
  <c r="B43"/>
  <c r="C43"/>
  <c r="D43"/>
  <c r="E43"/>
  <c r="G43"/>
  <c r="H43"/>
  <c r="I43"/>
  <c r="J43"/>
  <c r="K43"/>
  <c r="L43"/>
  <c r="P43"/>
  <c r="Q43"/>
  <c r="R43"/>
  <c r="S43"/>
  <c r="T43"/>
  <c r="U43"/>
  <c r="W43"/>
  <c r="X43"/>
  <c r="Y43"/>
  <c r="Z43"/>
  <c r="AA43"/>
  <c r="AB43"/>
  <c r="B44"/>
  <c r="C44"/>
  <c r="D44"/>
  <c r="E44"/>
  <c r="G44"/>
  <c r="H44"/>
  <c r="I44"/>
  <c r="J44"/>
  <c r="K44"/>
  <c r="L44"/>
  <c r="P44"/>
  <c r="Q44"/>
  <c r="R44"/>
  <c r="S44"/>
  <c r="T44"/>
  <c r="U44"/>
  <c r="W44"/>
  <c r="X44"/>
  <c r="Y44"/>
  <c r="Z44"/>
  <c r="AA44"/>
  <c r="AB44"/>
  <c r="B45"/>
  <c r="C45"/>
  <c r="D45"/>
  <c r="E45"/>
  <c r="G45"/>
  <c r="H45"/>
  <c r="I45"/>
  <c r="J45"/>
  <c r="K45"/>
  <c r="L45"/>
  <c r="P45"/>
  <c r="Q45"/>
  <c r="R45"/>
  <c r="S45"/>
  <c r="T45"/>
  <c r="U45"/>
  <c r="W45"/>
  <c r="X45"/>
  <c r="Y45"/>
  <c r="Z45"/>
  <c r="AA45"/>
  <c r="AB45"/>
  <c r="B46"/>
  <c r="C46"/>
  <c r="D46"/>
  <c r="E46"/>
  <c r="G46"/>
  <c r="H46"/>
  <c r="I46"/>
  <c r="J46"/>
  <c r="K46"/>
  <c r="L46"/>
  <c r="P46"/>
  <c r="Q46"/>
  <c r="R46"/>
  <c r="S46"/>
  <c r="T46"/>
  <c r="U46"/>
  <c r="W46"/>
  <c r="X46"/>
  <c r="Y46"/>
  <c r="Z46"/>
  <c r="AA46"/>
  <c r="AB46"/>
  <c r="B47"/>
  <c r="C47"/>
  <c r="D47"/>
  <c r="E47"/>
  <c r="G47"/>
  <c r="H47"/>
  <c r="I47"/>
  <c r="J47"/>
  <c r="K47"/>
  <c r="L47"/>
  <c r="P47"/>
  <c r="Q47"/>
  <c r="R47"/>
  <c r="S47"/>
  <c r="T47"/>
  <c r="U47"/>
  <c r="W47"/>
  <c r="X47"/>
  <c r="Y47"/>
  <c r="Z47"/>
  <c r="AA47"/>
  <c r="AB47"/>
  <c r="B48"/>
  <c r="C48"/>
  <c r="D48"/>
  <c r="E48"/>
  <c r="G48"/>
  <c r="H48"/>
  <c r="I48"/>
  <c r="J48"/>
  <c r="K48"/>
  <c r="L48"/>
  <c r="P48"/>
  <c r="Q48"/>
  <c r="R48"/>
  <c r="S48"/>
  <c r="T48"/>
  <c r="U48"/>
  <c r="W48"/>
  <c r="X48"/>
  <c r="Y48"/>
  <c r="Z48"/>
  <c r="AA48"/>
  <c r="AB48"/>
  <c r="B49"/>
  <c r="C49"/>
  <c r="D49"/>
  <c r="E49"/>
  <c r="G49"/>
  <c r="H49"/>
  <c r="I49"/>
  <c r="J49"/>
  <c r="K49"/>
  <c r="L49"/>
  <c r="P49"/>
  <c r="Q49"/>
  <c r="R49"/>
  <c r="S49"/>
  <c r="T49"/>
  <c r="U49"/>
  <c r="W49"/>
  <c r="X49"/>
  <c r="Y49"/>
  <c r="Z49"/>
  <c r="AA49"/>
  <c r="AB49"/>
  <c r="B50"/>
  <c r="C50"/>
  <c r="D50"/>
  <c r="E50"/>
  <c r="G50"/>
  <c r="H50"/>
  <c r="I50"/>
  <c r="J50"/>
  <c r="K50"/>
  <c r="L50"/>
  <c r="P50"/>
  <c r="Q50"/>
  <c r="R50"/>
  <c r="S50"/>
  <c r="T50"/>
  <c r="U50"/>
  <c r="W50"/>
  <c r="X50"/>
  <c r="Y50"/>
  <c r="Z50"/>
  <c r="AA50"/>
  <c r="AB50"/>
  <c r="B51"/>
  <c r="C51"/>
  <c r="D51"/>
  <c r="E51"/>
  <c r="G51"/>
  <c r="H51"/>
  <c r="I51"/>
  <c r="J51"/>
  <c r="K51"/>
  <c r="L51"/>
  <c r="P51"/>
  <c r="Q51"/>
  <c r="R51"/>
  <c r="S51"/>
  <c r="T51"/>
  <c r="U51"/>
  <c r="W51"/>
  <c r="X51"/>
  <c r="Y51"/>
  <c r="Z51"/>
  <c r="AA51"/>
  <c r="AB51"/>
  <c r="B52"/>
  <c r="C52"/>
  <c r="D52"/>
  <c r="E52"/>
  <c r="G52"/>
  <c r="H52"/>
  <c r="I52"/>
  <c r="J52"/>
  <c r="K52"/>
  <c r="L52"/>
  <c r="P52"/>
  <c r="Q52"/>
  <c r="R52"/>
  <c r="S52"/>
  <c r="T52"/>
  <c r="U52"/>
  <c r="W52"/>
  <c r="X52"/>
  <c r="Y52"/>
  <c r="Z52"/>
  <c r="AA52"/>
  <c r="AB52"/>
  <c r="B53"/>
  <c r="C53"/>
  <c r="D53"/>
  <c r="E53"/>
  <c r="F53"/>
  <c r="G53"/>
  <c r="H53"/>
  <c r="I53"/>
  <c r="J53"/>
  <c r="K53"/>
  <c r="L53"/>
  <c r="P53"/>
  <c r="Q53"/>
  <c r="R53"/>
  <c r="S53"/>
  <c r="T53"/>
  <c r="U53"/>
  <c r="W53"/>
  <c r="X53"/>
  <c r="Y53"/>
  <c r="Z53"/>
  <c r="AA53"/>
  <c r="AB53"/>
  <c r="B54"/>
  <c r="C54"/>
  <c r="D54"/>
  <c r="E54"/>
  <c r="G54"/>
  <c r="H54"/>
  <c r="I54"/>
  <c r="J54"/>
  <c r="K54"/>
  <c r="L54"/>
  <c r="P54"/>
  <c r="Q54"/>
  <c r="R54"/>
  <c r="S54"/>
  <c r="T54"/>
  <c r="U54"/>
  <c r="W54"/>
  <c r="X54"/>
  <c r="Y54"/>
  <c r="Z54"/>
  <c r="AA54"/>
  <c r="AB54"/>
  <c r="B55"/>
  <c r="C55"/>
  <c r="D55"/>
  <c r="E55"/>
  <c r="G55"/>
  <c r="H55"/>
  <c r="I55"/>
  <c r="J55"/>
  <c r="K55"/>
  <c r="L55"/>
  <c r="P55"/>
  <c r="Q55"/>
  <c r="R55"/>
  <c r="S55"/>
  <c r="T55"/>
  <c r="U55"/>
  <c r="W55"/>
  <c r="X55"/>
  <c r="Y55"/>
  <c r="Z55"/>
  <c r="AA55"/>
  <c r="AB55"/>
  <c r="B56"/>
  <c r="C56"/>
  <c r="D56"/>
  <c r="E56"/>
  <c r="G56"/>
  <c r="H56"/>
  <c r="I56"/>
  <c r="J56"/>
  <c r="K56"/>
  <c r="L56"/>
  <c r="P56"/>
  <c r="Q56"/>
  <c r="R56"/>
  <c r="S56"/>
  <c r="T56"/>
  <c r="U56"/>
  <c r="W56"/>
  <c r="X56"/>
  <c r="Y56"/>
  <c r="Z56"/>
  <c r="AA56"/>
  <c r="AB56"/>
  <c r="B57"/>
  <c r="C57"/>
  <c r="D57"/>
  <c r="E57"/>
  <c r="F57"/>
  <c r="G57"/>
  <c r="H57"/>
  <c r="I57"/>
  <c r="J57"/>
  <c r="K57"/>
  <c r="L57"/>
  <c r="P57"/>
  <c r="Q57"/>
  <c r="R57"/>
  <c r="S57"/>
  <c r="T57"/>
  <c r="U57"/>
  <c r="W57"/>
  <c r="X57"/>
  <c r="Y57"/>
  <c r="Z57"/>
  <c r="AA57"/>
  <c r="AB57"/>
  <c r="B58"/>
  <c r="C58"/>
  <c r="D58"/>
  <c r="E58"/>
  <c r="G58"/>
  <c r="H58"/>
  <c r="I58"/>
  <c r="J58"/>
  <c r="K58"/>
  <c r="L58"/>
  <c r="P58"/>
  <c r="Q58"/>
  <c r="R58"/>
  <c r="S58"/>
  <c r="T58"/>
  <c r="U58"/>
  <c r="W58"/>
  <c r="X58"/>
  <c r="Y58"/>
  <c r="Z58"/>
  <c r="AA58"/>
  <c r="AB58"/>
  <c r="B59"/>
  <c r="C59"/>
  <c r="D59"/>
  <c r="E59"/>
  <c r="G59"/>
  <c r="H59"/>
  <c r="I59"/>
  <c r="J59"/>
  <c r="K59"/>
  <c r="L59"/>
  <c r="P59"/>
  <c r="Q59"/>
  <c r="R59"/>
  <c r="S59"/>
  <c r="T59"/>
  <c r="U59"/>
  <c r="W59"/>
  <c r="X59"/>
  <c r="Y59"/>
  <c r="Z59"/>
  <c r="AA59"/>
  <c r="AB59"/>
  <c r="B60"/>
  <c r="C60"/>
  <c r="D60"/>
  <c r="E60"/>
  <c r="G60"/>
  <c r="H60"/>
  <c r="I60"/>
  <c r="J60"/>
  <c r="K60"/>
  <c r="L60"/>
  <c r="P60"/>
  <c r="Q60"/>
  <c r="R60"/>
  <c r="S60"/>
  <c r="T60"/>
  <c r="U60"/>
  <c r="W60"/>
  <c r="X60"/>
  <c r="Y60"/>
  <c r="Z60"/>
  <c r="AA60"/>
  <c r="AB60"/>
  <c r="B61"/>
  <c r="C61"/>
  <c r="D61"/>
  <c r="E61"/>
  <c r="G61"/>
  <c r="H61"/>
  <c r="I61"/>
  <c r="J61"/>
  <c r="K61"/>
  <c r="L61"/>
  <c r="P61"/>
  <c r="Q61"/>
  <c r="R61"/>
  <c r="S61"/>
  <c r="T61"/>
  <c r="U61"/>
  <c r="W61"/>
  <c r="X61"/>
  <c r="Y61"/>
  <c r="Z61"/>
  <c r="AA61"/>
  <c r="AB61"/>
  <c r="B62"/>
  <c r="C62"/>
  <c r="D62"/>
  <c r="E62"/>
  <c r="G62"/>
  <c r="H62"/>
  <c r="I62"/>
  <c r="J62"/>
  <c r="K62"/>
  <c r="L62"/>
  <c r="P62"/>
  <c r="Q62"/>
  <c r="R62"/>
  <c r="S62"/>
  <c r="T62"/>
  <c r="U62"/>
  <c r="W62"/>
  <c r="X62"/>
  <c r="Y62"/>
  <c r="Z62"/>
  <c r="AA62"/>
  <c r="AB62"/>
  <c r="B63"/>
  <c r="C63"/>
  <c r="D63"/>
  <c r="E63"/>
  <c r="G63"/>
  <c r="H63"/>
  <c r="I63"/>
  <c r="J63"/>
  <c r="K63"/>
  <c r="L63"/>
  <c r="P63"/>
  <c r="Q63"/>
  <c r="R63"/>
  <c r="S63"/>
  <c r="T63"/>
  <c r="U63"/>
  <c r="W63"/>
  <c r="X63"/>
  <c r="Y63"/>
  <c r="Z63"/>
  <c r="AA63"/>
  <c r="AB63"/>
  <c r="B64"/>
  <c r="C64"/>
  <c r="D64"/>
  <c r="E64"/>
  <c r="G64"/>
  <c r="H64"/>
  <c r="I64"/>
  <c r="J64"/>
  <c r="K64"/>
  <c r="L64"/>
  <c r="P64"/>
  <c r="Q64"/>
  <c r="R64"/>
  <c r="S64"/>
  <c r="T64"/>
  <c r="U64"/>
  <c r="W64"/>
  <c r="X64"/>
  <c r="Y64"/>
  <c r="Z64"/>
  <c r="AA64"/>
  <c r="AB64"/>
  <c r="B65"/>
  <c r="C65"/>
  <c r="D65"/>
  <c r="E65"/>
  <c r="G65"/>
  <c r="H65"/>
  <c r="I65"/>
  <c r="J65"/>
  <c r="K65"/>
  <c r="L65"/>
  <c r="P65"/>
  <c r="Q65"/>
  <c r="R65"/>
  <c r="S65"/>
  <c r="T65"/>
  <c r="U65"/>
  <c r="W65"/>
  <c r="X65"/>
  <c r="Y65"/>
  <c r="Z65"/>
  <c r="AA65"/>
  <c r="AB65"/>
  <c r="B66"/>
  <c r="C66"/>
  <c r="D66"/>
  <c r="E66"/>
  <c r="G66"/>
  <c r="H66"/>
  <c r="I66"/>
  <c r="J66"/>
  <c r="K66"/>
  <c r="L66"/>
  <c r="P66"/>
  <c r="Q66"/>
  <c r="R66"/>
  <c r="S66"/>
  <c r="T66"/>
  <c r="U66"/>
  <c r="W66"/>
  <c r="X66"/>
  <c r="Y66"/>
  <c r="Z66"/>
  <c r="AA66"/>
  <c r="AB66"/>
  <c r="B67"/>
  <c r="C67"/>
  <c r="D67"/>
  <c r="E67"/>
  <c r="G67"/>
  <c r="H67"/>
  <c r="I67"/>
  <c r="J67"/>
  <c r="K67"/>
  <c r="L67"/>
  <c r="P67"/>
  <c r="Q67"/>
  <c r="R67"/>
  <c r="S67"/>
  <c r="T67"/>
  <c r="U67"/>
  <c r="W67"/>
  <c r="X67"/>
  <c r="Y67"/>
  <c r="Z67"/>
  <c r="AA67"/>
  <c r="AB67"/>
  <c r="B68"/>
  <c r="C68"/>
  <c r="D68"/>
  <c r="E68"/>
  <c r="F68"/>
  <c r="G68"/>
  <c r="H68"/>
  <c r="I68"/>
  <c r="J68"/>
  <c r="K68"/>
  <c r="L68"/>
  <c r="P68"/>
  <c r="Q68"/>
  <c r="R68"/>
  <c r="S68"/>
  <c r="T68"/>
  <c r="U68"/>
  <c r="W68"/>
  <c r="X68"/>
  <c r="Y68"/>
  <c r="Z68"/>
  <c r="AA68"/>
  <c r="AB68"/>
  <c r="B69"/>
  <c r="C69"/>
  <c r="D69"/>
  <c r="E69"/>
  <c r="G69"/>
  <c r="H69"/>
  <c r="I69"/>
  <c r="J69"/>
  <c r="K69"/>
  <c r="L69"/>
  <c r="P69"/>
  <c r="Q69"/>
  <c r="R69"/>
  <c r="S69"/>
  <c r="T69"/>
  <c r="U69"/>
  <c r="W69"/>
  <c r="X69"/>
  <c r="Y69"/>
  <c r="Z69"/>
  <c r="AA69"/>
  <c r="AB69"/>
  <c r="B70"/>
  <c r="C70"/>
  <c r="D70"/>
  <c r="E70"/>
  <c r="G70"/>
  <c r="H70"/>
  <c r="I70"/>
  <c r="J70"/>
  <c r="K70"/>
  <c r="L70"/>
  <c r="P70"/>
  <c r="Q70"/>
  <c r="R70"/>
  <c r="S70"/>
  <c r="T70"/>
  <c r="U70"/>
  <c r="W70"/>
  <c r="X70"/>
  <c r="Y70"/>
  <c r="Z70"/>
  <c r="AA70"/>
  <c r="AB70"/>
  <c r="B71"/>
  <c r="C71"/>
  <c r="D71"/>
  <c r="E71"/>
  <c r="G71"/>
  <c r="H71"/>
  <c r="I71"/>
  <c r="J71"/>
  <c r="K71"/>
  <c r="L71"/>
  <c r="P71"/>
  <c r="Q71"/>
  <c r="R71"/>
  <c r="S71"/>
  <c r="T71"/>
  <c r="U71"/>
  <c r="W71"/>
  <c r="X71"/>
  <c r="Y71"/>
  <c r="Z71"/>
  <c r="AA71"/>
  <c r="AB71"/>
  <c r="B72"/>
  <c r="C72"/>
  <c r="D72"/>
  <c r="E72"/>
  <c r="G72"/>
  <c r="H72"/>
  <c r="I72"/>
  <c r="J72"/>
  <c r="K72"/>
  <c r="L72"/>
  <c r="P72"/>
  <c r="Q72"/>
  <c r="R72"/>
  <c r="S72"/>
  <c r="T72"/>
  <c r="U72"/>
  <c r="W72"/>
  <c r="X72"/>
  <c r="Y72"/>
  <c r="Z72"/>
  <c r="AA72"/>
  <c r="AB72"/>
  <c r="B73"/>
  <c r="C73"/>
  <c r="D73"/>
  <c r="E73"/>
  <c r="G73"/>
  <c r="H73"/>
  <c r="I73"/>
  <c r="J73"/>
  <c r="K73"/>
  <c r="L73"/>
  <c r="P73"/>
  <c r="Q73"/>
  <c r="R73"/>
  <c r="S73"/>
  <c r="T73"/>
  <c r="U73"/>
  <c r="W73"/>
  <c r="X73"/>
  <c r="Y73"/>
  <c r="Z73"/>
  <c r="AA73"/>
  <c r="AB73"/>
  <c r="B74"/>
  <c r="C74"/>
  <c r="D74"/>
  <c r="E74"/>
  <c r="G74"/>
  <c r="H74"/>
  <c r="I74"/>
  <c r="J74"/>
  <c r="K74"/>
  <c r="L74"/>
  <c r="P74"/>
  <c r="Q74"/>
  <c r="R74"/>
  <c r="S74"/>
  <c r="T74"/>
  <c r="U74"/>
  <c r="W74"/>
  <c r="X74"/>
  <c r="Y74"/>
  <c r="Z74"/>
  <c r="AA74"/>
  <c r="AB74"/>
  <c r="B75"/>
  <c r="C75"/>
  <c r="D75"/>
  <c r="E75"/>
  <c r="G75"/>
  <c r="H75"/>
  <c r="I75"/>
  <c r="J75"/>
  <c r="K75"/>
  <c r="L75"/>
  <c r="P75"/>
  <c r="Q75"/>
  <c r="R75"/>
  <c r="S75"/>
  <c r="T75"/>
  <c r="U75"/>
  <c r="W75"/>
  <c r="X75"/>
  <c r="Y75"/>
  <c r="Z75"/>
  <c r="AA75"/>
  <c r="AB75"/>
  <c r="B76"/>
  <c r="C76"/>
  <c r="D76"/>
  <c r="E76"/>
  <c r="G76"/>
  <c r="H76"/>
  <c r="I76"/>
  <c r="J76"/>
  <c r="K76"/>
  <c r="L76"/>
  <c r="P76"/>
  <c r="Q76"/>
  <c r="R76"/>
  <c r="S76"/>
  <c r="T76"/>
  <c r="U76"/>
  <c r="W76"/>
  <c r="X76"/>
  <c r="Y76"/>
  <c r="Z76"/>
  <c r="AA76"/>
  <c r="AB76"/>
  <c r="B77"/>
  <c r="C77"/>
  <c r="D77"/>
  <c r="E77"/>
  <c r="F77"/>
  <c r="G77"/>
  <c r="H77"/>
  <c r="I77"/>
  <c r="J77"/>
  <c r="K77"/>
  <c r="L77"/>
  <c r="P77"/>
  <c r="Q77"/>
  <c r="R77"/>
  <c r="S77"/>
  <c r="T77"/>
  <c r="U77"/>
  <c r="W77"/>
  <c r="X77"/>
  <c r="Y77"/>
  <c r="Z77"/>
  <c r="AA77"/>
  <c r="AB77"/>
  <c r="B78"/>
  <c r="C78"/>
  <c r="D78"/>
  <c r="E78"/>
  <c r="G78"/>
  <c r="H78"/>
  <c r="I78"/>
  <c r="J78"/>
  <c r="K78"/>
  <c r="L78"/>
  <c r="P78"/>
  <c r="Q78"/>
  <c r="R78"/>
  <c r="S78"/>
  <c r="T78"/>
  <c r="U78"/>
  <c r="W78"/>
  <c r="X78"/>
  <c r="Y78"/>
  <c r="Z78"/>
  <c r="AA78"/>
  <c r="AB78"/>
  <c r="B79"/>
  <c r="C79"/>
  <c r="D79"/>
  <c r="E79"/>
  <c r="G79"/>
  <c r="H79"/>
  <c r="I79"/>
  <c r="J79"/>
  <c r="K79"/>
  <c r="L79"/>
  <c r="P79"/>
  <c r="Q79"/>
  <c r="R79"/>
  <c r="S79"/>
  <c r="T79"/>
  <c r="U79"/>
  <c r="W79"/>
  <c r="X79"/>
  <c r="Y79"/>
  <c r="Z79"/>
  <c r="AA79"/>
  <c r="AB79"/>
  <c r="B80"/>
  <c r="C80"/>
  <c r="D80"/>
  <c r="E80"/>
  <c r="G80"/>
  <c r="H80"/>
  <c r="I80"/>
  <c r="J80"/>
  <c r="K80"/>
  <c r="L80"/>
  <c r="P80"/>
  <c r="Q80"/>
  <c r="R80"/>
  <c r="S80"/>
  <c r="T80"/>
  <c r="U80"/>
  <c r="W80"/>
  <c r="X80"/>
  <c r="Y80"/>
  <c r="Z80"/>
  <c r="AA80"/>
  <c r="AB80"/>
  <c r="B81"/>
  <c r="C81"/>
  <c r="D81"/>
  <c r="E81"/>
  <c r="G81"/>
  <c r="H81"/>
  <c r="I81"/>
  <c r="J81"/>
  <c r="K81"/>
  <c r="L81"/>
  <c r="P81"/>
  <c r="Q81"/>
  <c r="R81"/>
  <c r="S81"/>
  <c r="T81"/>
  <c r="U81"/>
  <c r="W81"/>
  <c r="X81"/>
  <c r="Y81"/>
  <c r="Z81"/>
  <c r="AA81"/>
  <c r="AB81"/>
  <c r="B82"/>
  <c r="C82"/>
  <c r="D82"/>
  <c r="E82"/>
  <c r="G82"/>
  <c r="H82"/>
  <c r="I82"/>
  <c r="J82"/>
  <c r="K82"/>
  <c r="L82"/>
  <c r="P82"/>
  <c r="Q82"/>
  <c r="R82"/>
  <c r="S82"/>
  <c r="T82"/>
  <c r="U82"/>
  <c r="W82"/>
  <c r="X82"/>
  <c r="Y82"/>
  <c r="Z82"/>
  <c r="AA82"/>
  <c r="AB82"/>
  <c r="B83"/>
  <c r="C83"/>
  <c r="D83"/>
  <c r="E83"/>
  <c r="G83"/>
  <c r="H83"/>
  <c r="I83"/>
  <c r="J83"/>
  <c r="K83"/>
  <c r="L83"/>
  <c r="P83"/>
  <c r="Q83"/>
  <c r="R83"/>
  <c r="S83"/>
  <c r="T83"/>
  <c r="U83"/>
  <c r="W83"/>
  <c r="X83"/>
  <c r="Y83"/>
  <c r="Z83"/>
  <c r="AA83"/>
  <c r="AB83"/>
  <c r="B84"/>
  <c r="C84"/>
  <c r="D84"/>
  <c r="E84"/>
  <c r="G84"/>
  <c r="H84"/>
  <c r="I84"/>
  <c r="J84"/>
  <c r="K84"/>
  <c r="L84"/>
  <c r="P84"/>
  <c r="Q84"/>
  <c r="R84"/>
  <c r="S84"/>
  <c r="T84"/>
  <c r="U84"/>
  <c r="W84"/>
  <c r="X84"/>
  <c r="Y84"/>
  <c r="Z84"/>
  <c r="AA84"/>
  <c r="AB84"/>
  <c r="B85"/>
  <c r="C85"/>
  <c r="D85"/>
  <c r="E85"/>
  <c r="F85"/>
  <c r="G85"/>
  <c r="H85"/>
  <c r="I85"/>
  <c r="J85"/>
  <c r="K85"/>
  <c r="L85"/>
  <c r="P85"/>
  <c r="Q85"/>
  <c r="R85"/>
  <c r="S85"/>
  <c r="T85"/>
  <c r="U85"/>
  <c r="W85"/>
  <c r="X85"/>
  <c r="Y85"/>
  <c r="Z85"/>
  <c r="AA85"/>
  <c r="AB85"/>
  <c r="B86"/>
  <c r="C86"/>
  <c r="D86"/>
  <c r="E86"/>
  <c r="G86"/>
  <c r="H86"/>
  <c r="I86"/>
  <c r="J86"/>
  <c r="K86"/>
  <c r="L86"/>
  <c r="P86"/>
  <c r="Q86"/>
  <c r="R86"/>
  <c r="S86"/>
  <c r="T86"/>
  <c r="U86"/>
  <c r="W86"/>
  <c r="X86"/>
  <c r="Y86"/>
  <c r="Z86"/>
  <c r="AA86"/>
  <c r="AB86"/>
  <c r="B87"/>
  <c r="C87"/>
  <c r="D87"/>
  <c r="E87"/>
  <c r="G87"/>
  <c r="H87"/>
  <c r="I87"/>
  <c r="J87"/>
  <c r="K87"/>
  <c r="L87"/>
  <c r="P87"/>
  <c r="Q87"/>
  <c r="R87"/>
  <c r="S87"/>
  <c r="T87"/>
  <c r="U87"/>
  <c r="W87"/>
  <c r="X87"/>
  <c r="Y87"/>
  <c r="Z87"/>
  <c r="AA87"/>
  <c r="AB87"/>
  <c r="B88"/>
  <c r="C88"/>
  <c r="D88"/>
  <c r="E88"/>
  <c r="G88"/>
  <c r="H88"/>
  <c r="I88"/>
  <c r="J88"/>
  <c r="K88"/>
  <c r="L88"/>
  <c r="P88"/>
  <c r="Q88"/>
  <c r="R88"/>
  <c r="S88"/>
  <c r="T88"/>
  <c r="U88"/>
  <c r="W88"/>
  <c r="X88"/>
  <c r="Y88"/>
  <c r="Z88"/>
  <c r="AA88"/>
  <c r="AB88"/>
  <c r="B89"/>
  <c r="C89"/>
  <c r="D89"/>
  <c r="E89"/>
  <c r="G89"/>
  <c r="H89"/>
  <c r="I89"/>
  <c r="J89"/>
  <c r="K89"/>
  <c r="L89"/>
  <c r="P89"/>
  <c r="Q89"/>
  <c r="R89"/>
  <c r="S89"/>
  <c r="T89"/>
  <c r="U89"/>
  <c r="W89"/>
  <c r="X89"/>
  <c r="Y89"/>
  <c r="Z89"/>
  <c r="AA89"/>
  <c r="AB89"/>
  <c r="B90"/>
  <c r="C90"/>
  <c r="D90"/>
  <c r="E90"/>
  <c r="G90"/>
  <c r="H90"/>
  <c r="I90"/>
  <c r="J90"/>
  <c r="K90"/>
  <c r="L90"/>
  <c r="P90"/>
  <c r="Q90"/>
  <c r="R90"/>
  <c r="S90"/>
  <c r="T90"/>
  <c r="U90"/>
  <c r="W90"/>
  <c r="X90"/>
  <c r="Y90"/>
  <c r="Z90"/>
  <c r="AA90"/>
  <c r="AB90"/>
  <c r="B91"/>
  <c r="C91"/>
  <c r="D91"/>
  <c r="E91"/>
  <c r="G91"/>
  <c r="H91"/>
  <c r="I91"/>
  <c r="J91"/>
  <c r="K91"/>
  <c r="L91"/>
  <c r="P91"/>
  <c r="Q91"/>
  <c r="R91"/>
  <c r="S91"/>
  <c r="T91"/>
  <c r="U91"/>
  <c r="W91"/>
  <c r="X91"/>
  <c r="Y91"/>
  <c r="Z91"/>
  <c r="AA91"/>
  <c r="AB91"/>
  <c r="B92"/>
  <c r="C92"/>
  <c r="D92"/>
  <c r="E92"/>
  <c r="G92"/>
  <c r="H92"/>
  <c r="I92"/>
  <c r="J92"/>
  <c r="K92"/>
  <c r="L92"/>
  <c r="P92"/>
  <c r="Q92"/>
  <c r="R92"/>
  <c r="S92"/>
  <c r="T92"/>
  <c r="U92"/>
  <c r="W92"/>
  <c r="X92"/>
  <c r="Y92"/>
  <c r="Z92"/>
  <c r="AA92"/>
  <c r="AB92"/>
  <c r="B93"/>
  <c r="C93"/>
  <c r="D93"/>
  <c r="E93"/>
  <c r="G93"/>
  <c r="H93"/>
  <c r="I93"/>
  <c r="J93"/>
  <c r="K93"/>
  <c r="L93"/>
  <c r="P93"/>
  <c r="Q93"/>
  <c r="R93"/>
  <c r="S93"/>
  <c r="T93"/>
  <c r="U93"/>
  <c r="W93"/>
  <c r="X93"/>
  <c r="Y93"/>
  <c r="Z93"/>
  <c r="AA93"/>
  <c r="AB93"/>
  <c r="B94"/>
  <c r="C94"/>
  <c r="D94"/>
  <c r="E94"/>
  <c r="G94"/>
  <c r="H94"/>
  <c r="I94"/>
  <c r="J94"/>
  <c r="K94"/>
  <c r="L94"/>
  <c r="P94"/>
  <c r="Q94"/>
  <c r="R94"/>
  <c r="S94"/>
  <c r="T94"/>
  <c r="U94"/>
  <c r="W94"/>
  <c r="X94"/>
  <c r="Y94"/>
  <c r="Z94"/>
  <c r="AA94"/>
  <c r="AB94"/>
  <c r="B95"/>
  <c r="C95"/>
  <c r="D95"/>
  <c r="E95"/>
  <c r="G95"/>
  <c r="H95"/>
  <c r="I95"/>
  <c r="J95"/>
  <c r="K95"/>
  <c r="L95"/>
  <c r="P95"/>
  <c r="Q95"/>
  <c r="R95"/>
  <c r="S95"/>
  <c r="T95"/>
  <c r="U95"/>
  <c r="W95"/>
  <c r="X95"/>
  <c r="Y95"/>
  <c r="Z95"/>
  <c r="AA95"/>
  <c r="AB95"/>
  <c r="B96"/>
  <c r="C96"/>
  <c r="D96"/>
  <c r="E96"/>
  <c r="G96"/>
  <c r="H96"/>
  <c r="I96"/>
  <c r="J96"/>
  <c r="K96"/>
  <c r="L96"/>
  <c r="P96"/>
  <c r="Q96"/>
  <c r="R96"/>
  <c r="S96"/>
  <c r="T96"/>
  <c r="U96"/>
  <c r="W96"/>
  <c r="X96"/>
  <c r="Y96"/>
  <c r="Z96"/>
  <c r="AA96"/>
  <c r="AB96"/>
  <c r="B97"/>
  <c r="C97"/>
  <c r="D97"/>
  <c r="E97"/>
  <c r="F97"/>
  <c r="G97"/>
  <c r="H97"/>
  <c r="I97"/>
  <c r="J97"/>
  <c r="K97"/>
  <c r="L97"/>
  <c r="P97"/>
  <c r="Q97"/>
  <c r="R97"/>
  <c r="S97"/>
  <c r="T97"/>
  <c r="U97"/>
  <c r="W97"/>
  <c r="X97"/>
  <c r="Y97"/>
  <c r="Z97"/>
  <c r="AA97"/>
  <c r="AB97"/>
  <c r="B98"/>
  <c r="C98"/>
  <c r="D98"/>
  <c r="E98"/>
  <c r="G98"/>
  <c r="H98"/>
  <c r="I98"/>
  <c r="J98"/>
  <c r="K98"/>
  <c r="L98"/>
  <c r="P98"/>
  <c r="Q98"/>
  <c r="R98"/>
  <c r="S98"/>
  <c r="T98"/>
  <c r="U98"/>
  <c r="W98"/>
  <c r="X98"/>
  <c r="Y98"/>
  <c r="Z98"/>
  <c r="AA98"/>
  <c r="AB98"/>
  <c r="B99"/>
  <c r="C99"/>
  <c r="D99"/>
  <c r="E99"/>
  <c r="G99"/>
  <c r="H99"/>
  <c r="I99"/>
  <c r="J99"/>
  <c r="K99"/>
  <c r="L99"/>
  <c r="P99"/>
  <c r="Q99"/>
  <c r="R99"/>
  <c r="S99"/>
  <c r="T99"/>
  <c r="U99"/>
  <c r="W99"/>
  <c r="X99"/>
  <c r="Y99"/>
  <c r="Z99"/>
  <c r="AA99"/>
  <c r="AB99"/>
  <c r="B100"/>
  <c r="C100"/>
  <c r="D100"/>
  <c r="E100"/>
  <c r="G100"/>
  <c r="H100"/>
  <c r="I100"/>
  <c r="J100"/>
  <c r="K100"/>
  <c r="L100"/>
  <c r="M100"/>
  <c r="P100"/>
  <c r="Q100"/>
  <c r="R100"/>
  <c r="S100"/>
  <c r="T100"/>
  <c r="U100"/>
  <c r="V100"/>
  <c r="W100"/>
  <c r="X100"/>
  <c r="Y100"/>
  <c r="Z100"/>
  <c r="AA100"/>
  <c r="AB100"/>
  <c r="M87" i="1" l="1"/>
  <c r="M97"/>
  <c r="M99" i="3" l="1"/>
  <c r="W96" i="1"/>
  <c r="W95"/>
  <c r="W94"/>
  <c r="W93"/>
  <c r="W92"/>
  <c r="W91"/>
  <c r="W90"/>
  <c r="W89"/>
  <c r="W88"/>
  <c r="W87"/>
  <c r="P97"/>
  <c r="N97"/>
  <c r="N96"/>
  <c r="N95"/>
  <c r="N94"/>
  <c r="N93"/>
  <c r="N92"/>
  <c r="N91"/>
  <c r="N90"/>
  <c r="N89"/>
  <c r="N88"/>
  <c r="N87"/>
  <c r="M96"/>
  <c r="M95"/>
  <c r="M94"/>
  <c r="M93"/>
  <c r="M92"/>
  <c r="M91"/>
  <c r="P90"/>
  <c r="P89"/>
  <c r="P88"/>
  <c r="P87"/>
  <c r="W85"/>
  <c r="W84"/>
  <c r="W83"/>
  <c r="W82"/>
  <c r="W81"/>
  <c r="W80"/>
  <c r="W79"/>
  <c r="N86"/>
  <c r="N85"/>
  <c r="N84"/>
  <c r="N83"/>
  <c r="N82"/>
  <c r="N81"/>
  <c r="N80"/>
  <c r="N79"/>
  <c r="N78"/>
  <c r="M86"/>
  <c r="M85"/>
  <c r="M84"/>
  <c r="M83"/>
  <c r="M82"/>
  <c r="M81"/>
  <c r="M80"/>
  <c r="M79"/>
  <c r="W77"/>
  <c r="W76"/>
  <c r="W75"/>
  <c r="W74"/>
  <c r="W73"/>
  <c r="P76"/>
  <c r="M78"/>
  <c r="M77"/>
  <c r="M75"/>
  <c r="M74"/>
  <c r="M73"/>
  <c r="N77"/>
  <c r="N76"/>
  <c r="N75"/>
  <c r="N74"/>
  <c r="N73"/>
  <c r="M88" i="3" l="1"/>
  <c r="M89"/>
  <c r="M87"/>
  <c r="M90"/>
  <c r="P74" i="1"/>
  <c r="P77"/>
  <c r="P79"/>
  <c r="P81"/>
  <c r="P83"/>
  <c r="P85"/>
  <c r="P91"/>
  <c r="M91" i="3"/>
  <c r="P93" i="1"/>
  <c r="P95"/>
  <c r="P73"/>
  <c r="P75"/>
  <c r="P78"/>
  <c r="P80"/>
  <c r="P82"/>
  <c r="P84"/>
  <c r="P86"/>
  <c r="P92"/>
  <c r="P94"/>
  <c r="P96"/>
  <c r="W99"/>
  <c r="W98"/>
  <c r="P100"/>
  <c r="N100"/>
  <c r="P99"/>
  <c r="N99"/>
  <c r="P98"/>
  <c r="N98"/>
  <c r="W71"/>
  <c r="W70"/>
  <c r="W69"/>
  <c r="W68"/>
  <c r="W67"/>
  <c r="P72"/>
  <c r="P71"/>
  <c r="P70"/>
  <c r="P69"/>
  <c r="P68"/>
  <c r="P67"/>
  <c r="N72"/>
  <c r="N71"/>
  <c r="N70"/>
  <c r="N69"/>
  <c r="N68"/>
  <c r="N67"/>
  <c r="W65"/>
  <c r="W64"/>
  <c r="W63"/>
  <c r="W62"/>
  <c r="N65"/>
  <c r="N64"/>
  <c r="N63"/>
  <c r="N62"/>
  <c r="M65"/>
  <c r="M64"/>
  <c r="M63"/>
  <c r="M62"/>
  <c r="W60"/>
  <c r="W59"/>
  <c r="W58"/>
  <c r="W57"/>
  <c r="W56"/>
  <c r="W55"/>
  <c r="W54"/>
  <c r="W53"/>
  <c r="W52"/>
  <c r="W51"/>
  <c r="W50"/>
  <c r="W49"/>
  <c r="W47"/>
  <c r="W46"/>
  <c r="W45"/>
  <c r="W44"/>
  <c r="W43"/>
  <c r="W42"/>
  <c r="W41"/>
  <c r="W40"/>
  <c r="W39"/>
  <c r="W38"/>
  <c r="W37"/>
  <c r="W36"/>
  <c r="W35"/>
  <c r="M61"/>
  <c r="N61"/>
  <c r="N60"/>
  <c r="N59"/>
  <c r="N58"/>
  <c r="N57"/>
  <c r="N56"/>
  <c r="N55"/>
  <c r="N54"/>
  <c r="N53"/>
  <c r="N52"/>
  <c r="N51"/>
  <c r="N50"/>
  <c r="N49"/>
  <c r="N48"/>
  <c r="M60"/>
  <c r="M59"/>
  <c r="M58"/>
  <c r="M57"/>
  <c r="M56"/>
  <c r="M55"/>
  <c r="M54"/>
  <c r="M53"/>
  <c r="M52"/>
  <c r="M51"/>
  <c r="M50"/>
  <c r="M49"/>
  <c r="N47"/>
  <c r="N46"/>
  <c r="N45"/>
  <c r="N44"/>
  <c r="M48"/>
  <c r="M47"/>
  <c r="M46"/>
  <c r="M45"/>
  <c r="M44"/>
  <c r="N43"/>
  <c r="N42"/>
  <c r="N41"/>
  <c r="N40"/>
  <c r="N39"/>
  <c r="N38"/>
  <c r="N37"/>
  <c r="N36"/>
  <c r="N35"/>
  <c r="M43"/>
  <c r="M42"/>
  <c r="M41"/>
  <c r="M40"/>
  <c r="M39"/>
  <c r="M38"/>
  <c r="M37"/>
  <c r="M36"/>
  <c r="M35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M27"/>
  <c r="P34"/>
  <c r="P33"/>
  <c r="P32"/>
  <c r="P31"/>
  <c r="P30"/>
  <c r="P29"/>
  <c r="P28"/>
  <c r="P27"/>
  <c r="P26"/>
  <c r="P25"/>
  <c r="P24"/>
  <c r="P23"/>
  <c r="M22"/>
  <c r="M21"/>
  <c r="M20"/>
  <c r="M19"/>
  <c r="M18"/>
  <c r="M17"/>
  <c r="M16"/>
  <c r="M15"/>
  <c r="M14"/>
  <c r="M13"/>
  <c r="W11"/>
  <c r="W10"/>
  <c r="W9"/>
  <c r="W8"/>
  <c r="N12"/>
  <c r="N11"/>
  <c r="N10"/>
  <c r="N9"/>
  <c r="N8"/>
  <c r="P12"/>
  <c r="P11"/>
  <c r="P10"/>
  <c r="P9"/>
  <c r="P8"/>
  <c r="W6"/>
  <c r="W5"/>
  <c r="P7"/>
  <c r="P6"/>
  <c r="P5"/>
  <c r="N7"/>
  <c r="N6"/>
  <c r="N5"/>
  <c r="M92" i="3" l="1"/>
  <c r="M83"/>
  <c r="M86"/>
  <c r="M84"/>
  <c r="M73"/>
  <c r="M96"/>
  <c r="M74"/>
  <c r="M75"/>
  <c r="M97"/>
  <c r="N79"/>
  <c r="V76"/>
  <c r="N80"/>
  <c r="V79"/>
  <c r="M82"/>
  <c r="M80"/>
  <c r="V77"/>
  <c r="M78"/>
  <c r="M77"/>
  <c r="M76"/>
  <c r="V80"/>
  <c r="N78"/>
  <c r="M81"/>
  <c r="M79"/>
  <c r="N77"/>
  <c r="V78"/>
  <c r="V93"/>
  <c r="M85"/>
  <c r="M68"/>
  <c r="M70"/>
  <c r="M72"/>
  <c r="M69"/>
  <c r="M71"/>
  <c r="V48"/>
  <c r="M98"/>
  <c r="M12"/>
  <c r="V12"/>
  <c r="M95"/>
  <c r="V84"/>
  <c r="N87"/>
  <c r="V87"/>
  <c r="N95"/>
  <c r="N73"/>
  <c r="N75"/>
  <c r="V95"/>
  <c r="N86"/>
  <c r="N90"/>
  <c r="N92"/>
  <c r="V90"/>
  <c r="V92"/>
  <c r="V81"/>
  <c r="N83"/>
  <c r="M93"/>
  <c r="N82"/>
  <c r="O87"/>
  <c r="N96"/>
  <c r="N76"/>
  <c r="V96"/>
  <c r="V66"/>
  <c r="V74"/>
  <c r="N91"/>
  <c r="V91"/>
  <c r="V89"/>
  <c r="V83"/>
  <c r="N81"/>
  <c r="V82"/>
  <c r="N84"/>
  <c r="M11"/>
  <c r="V61"/>
  <c r="M26"/>
  <c r="M32"/>
  <c r="M67"/>
  <c r="V34"/>
  <c r="V72"/>
  <c r="M5"/>
  <c r="M7"/>
  <c r="M8"/>
  <c r="M10"/>
  <c r="M66"/>
  <c r="M24"/>
  <c r="M30"/>
  <c r="M25"/>
  <c r="M31"/>
  <c r="V97"/>
  <c r="V94"/>
  <c r="N94"/>
  <c r="N89"/>
  <c r="M94"/>
  <c r="V85"/>
  <c r="N85"/>
  <c r="V73"/>
  <c r="N74"/>
  <c r="V88"/>
  <c r="N97"/>
  <c r="N93"/>
  <c r="N88"/>
  <c r="O88"/>
  <c r="O90"/>
  <c r="V75"/>
  <c r="M29"/>
  <c r="M34"/>
  <c r="M6"/>
  <c r="M9"/>
  <c r="M33"/>
  <c r="N66"/>
  <c r="M28"/>
  <c r="V86"/>
  <c r="O89"/>
  <c r="M27"/>
  <c r="N5"/>
  <c r="N6"/>
  <c r="N8"/>
  <c r="N10"/>
  <c r="N12"/>
  <c r="V11"/>
  <c r="P14" i="1"/>
  <c r="M14" i="3"/>
  <c r="P16" i="1"/>
  <c r="M16" i="3"/>
  <c r="P18" i="1"/>
  <c r="M18" i="3"/>
  <c r="P20" i="1"/>
  <c r="M20" i="3"/>
  <c r="P22" i="1"/>
  <c r="M22" i="3"/>
  <c r="N13"/>
  <c r="N15"/>
  <c r="N17"/>
  <c r="N19"/>
  <c r="N21"/>
  <c r="N32"/>
  <c r="N24"/>
  <c r="N23"/>
  <c r="N27"/>
  <c r="N29"/>
  <c r="N31"/>
  <c r="V13"/>
  <c r="V15"/>
  <c r="V17"/>
  <c r="V19"/>
  <c r="V21"/>
  <c r="V32"/>
  <c r="V24"/>
  <c r="V23"/>
  <c r="V27"/>
  <c r="V29"/>
  <c r="V31"/>
  <c r="P36" i="1"/>
  <c r="M36" i="3"/>
  <c r="P38" i="1"/>
  <c r="M41" i="3"/>
  <c r="P40" i="1"/>
  <c r="M43" i="3"/>
  <c r="P42" i="1"/>
  <c r="M39" i="3"/>
  <c r="N35"/>
  <c r="N37"/>
  <c r="N42"/>
  <c r="N38"/>
  <c r="N40"/>
  <c r="P45" i="1"/>
  <c r="M45" i="3"/>
  <c r="P47" i="1"/>
  <c r="M47" i="3"/>
  <c r="N44"/>
  <c r="N46"/>
  <c r="P49" i="1"/>
  <c r="M49" i="3"/>
  <c r="P51" i="1"/>
  <c r="M51" i="3"/>
  <c r="P53" i="1"/>
  <c r="M53" i="3"/>
  <c r="P55" i="1"/>
  <c r="M55" i="3"/>
  <c r="P57" i="1"/>
  <c r="M57" i="3"/>
  <c r="P59" i="1"/>
  <c r="M59" i="3"/>
  <c r="N48"/>
  <c r="N50"/>
  <c r="N52"/>
  <c r="N54"/>
  <c r="N56"/>
  <c r="N58"/>
  <c r="N60"/>
  <c r="P61" i="1"/>
  <c r="M61" i="3"/>
  <c r="V36"/>
  <c r="V41"/>
  <c r="V43"/>
  <c r="V39"/>
  <c r="V44"/>
  <c r="V46"/>
  <c r="V49"/>
  <c r="V51"/>
  <c r="V53"/>
  <c r="V55"/>
  <c r="V57"/>
  <c r="V59"/>
  <c r="P62" i="1"/>
  <c r="M65" i="3"/>
  <c r="P64" i="1"/>
  <c r="M63" i="3"/>
  <c r="N65"/>
  <c r="N63"/>
  <c r="V65"/>
  <c r="V63"/>
  <c r="N67"/>
  <c r="N69"/>
  <c r="N71"/>
  <c r="V67"/>
  <c r="V69"/>
  <c r="V71"/>
  <c r="O99"/>
  <c r="O100"/>
  <c r="V99"/>
  <c r="O77"/>
  <c r="N7"/>
  <c r="O6"/>
  <c r="N9"/>
  <c r="N11"/>
  <c r="P13" i="1"/>
  <c r="M13" i="3"/>
  <c r="P15" i="1"/>
  <c r="M15" i="3"/>
  <c r="P17" i="1"/>
  <c r="M17" i="3"/>
  <c r="P19" i="1"/>
  <c r="M19" i="3"/>
  <c r="P21" i="1"/>
  <c r="M21" i="3"/>
  <c r="M23"/>
  <c r="N14"/>
  <c r="N16"/>
  <c r="N18"/>
  <c r="N20"/>
  <c r="N22"/>
  <c r="N33"/>
  <c r="N25"/>
  <c r="N26"/>
  <c r="N28"/>
  <c r="N30"/>
  <c r="N34"/>
  <c r="V14"/>
  <c r="V16"/>
  <c r="V18"/>
  <c r="V20"/>
  <c r="V22"/>
  <c r="V33"/>
  <c r="V25"/>
  <c r="V26"/>
  <c r="V28"/>
  <c r="V30"/>
  <c r="P35" i="1"/>
  <c r="M35" i="3"/>
  <c r="P37" i="1"/>
  <c r="M37" i="3"/>
  <c r="P39" i="1"/>
  <c r="M42" i="3"/>
  <c r="P41" i="1"/>
  <c r="M38" i="3"/>
  <c r="P43" i="1"/>
  <c r="M40" i="3"/>
  <c r="N36"/>
  <c r="N41"/>
  <c r="N43"/>
  <c r="N39"/>
  <c r="P44" i="1"/>
  <c r="M44" i="3"/>
  <c r="P46" i="1"/>
  <c r="M46" i="3"/>
  <c r="P48" i="1"/>
  <c r="M48" i="3"/>
  <c r="N45"/>
  <c r="N47"/>
  <c r="P50" i="1"/>
  <c r="M50" i="3"/>
  <c r="P52" i="1"/>
  <c r="M52" i="3"/>
  <c r="P54" i="1"/>
  <c r="M54" i="3"/>
  <c r="P56" i="1"/>
  <c r="M56" i="3"/>
  <c r="P58" i="1"/>
  <c r="M58" i="3"/>
  <c r="P60" i="1"/>
  <c r="M60" i="3"/>
  <c r="N49"/>
  <c r="N51"/>
  <c r="N53"/>
  <c r="N55"/>
  <c r="N57"/>
  <c r="N59"/>
  <c r="N61"/>
  <c r="V35"/>
  <c r="V37"/>
  <c r="V42"/>
  <c r="V38"/>
  <c r="V40"/>
  <c r="V45"/>
  <c r="V47"/>
  <c r="V50"/>
  <c r="V52"/>
  <c r="V54"/>
  <c r="V56"/>
  <c r="V58"/>
  <c r="V60"/>
  <c r="P63" i="1"/>
  <c r="M62" i="3"/>
  <c r="P65" i="1"/>
  <c r="M64" i="3"/>
  <c r="N62"/>
  <c r="N64"/>
  <c r="V62"/>
  <c r="V64"/>
  <c r="N68"/>
  <c r="N70"/>
  <c r="N72"/>
  <c r="O72"/>
  <c r="V68"/>
  <c r="V70"/>
  <c r="N98"/>
  <c r="N99"/>
  <c r="N100"/>
  <c r="V98"/>
  <c r="O96"/>
  <c r="O94"/>
  <c r="O92"/>
  <c r="O86"/>
  <c r="O84"/>
  <c r="O82"/>
  <c r="O80"/>
  <c r="O93"/>
  <c r="O91"/>
  <c r="O85"/>
  <c r="O83"/>
  <c r="O81"/>
  <c r="O79"/>
  <c r="V10"/>
  <c r="V9"/>
  <c r="V8"/>
  <c r="V7"/>
  <c r="V6"/>
  <c r="V5"/>
  <c r="O70" l="1"/>
  <c r="O73"/>
  <c r="O68"/>
  <c r="O74"/>
  <c r="O75"/>
  <c r="O95"/>
  <c r="O76"/>
  <c r="O78"/>
  <c r="O97"/>
  <c r="O32"/>
  <c r="O12"/>
  <c r="O67"/>
  <c r="O71"/>
  <c r="O69"/>
  <c r="O27"/>
  <c r="O98"/>
  <c r="O31"/>
  <c r="O30"/>
  <c r="O24"/>
  <c r="O8"/>
  <c r="O5"/>
  <c r="O26"/>
  <c r="O33"/>
  <c r="O34"/>
  <c r="O29"/>
  <c r="O23"/>
  <c r="O9"/>
  <c r="O11"/>
  <c r="O10"/>
  <c r="O28"/>
  <c r="O25"/>
  <c r="O7"/>
  <c r="O66"/>
  <c r="O64"/>
  <c r="O62"/>
  <c r="O60"/>
  <c r="O58"/>
  <c r="O56"/>
  <c r="O54"/>
  <c r="O52"/>
  <c r="O50"/>
  <c r="O48"/>
  <c r="O46"/>
  <c r="O44"/>
  <c r="O40"/>
  <c r="O38"/>
  <c r="O42"/>
  <c r="O37"/>
  <c r="O35"/>
  <c r="O21"/>
  <c r="O19"/>
  <c r="O17"/>
  <c r="O15"/>
  <c r="O13"/>
  <c r="O59"/>
  <c r="O57"/>
  <c r="O55"/>
  <c r="O53"/>
  <c r="O51"/>
  <c r="O49"/>
  <c r="O47"/>
  <c r="O45"/>
  <c r="O63"/>
  <c r="O65"/>
  <c r="O61"/>
  <c r="O39"/>
  <c r="O43"/>
  <c r="O41"/>
  <c r="O36"/>
  <c r="O22"/>
  <c r="O20"/>
  <c r="O18"/>
  <c r="O16"/>
  <c r="O14"/>
</calcChain>
</file>

<file path=xl/sharedStrings.xml><?xml version="1.0" encoding="utf-8"?>
<sst xmlns="http://schemas.openxmlformats.org/spreadsheetml/2006/main" count="3859" uniqueCount="272">
  <si>
    <t>Nombre del puente</t>
  </si>
  <si>
    <t>Nº Pila</t>
  </si>
  <si>
    <t>PVRC</t>
  </si>
  <si>
    <t>Puente en Velilla del río Carrión.</t>
  </si>
  <si>
    <t xml:space="preserve"> p. XX</t>
  </si>
  <si>
    <t>Nº Arco</t>
  </si>
  <si>
    <t>Ancho bóveda</t>
  </si>
  <si>
    <t>espesor rosca ( er)</t>
  </si>
  <si>
    <t>Forma arco</t>
  </si>
  <si>
    <t>Forma tajamar</t>
  </si>
  <si>
    <t>Sección tajamar (m2)</t>
  </si>
  <si>
    <t>Remate tajamar</t>
  </si>
  <si>
    <t>Remate espolon</t>
  </si>
  <si>
    <t>Forma espolon</t>
  </si>
  <si>
    <t>Sección espolon(m2)</t>
  </si>
  <si>
    <t>Escarzano</t>
  </si>
  <si>
    <t>Semicircular</t>
  </si>
  <si>
    <t>Sombrerete cónico</t>
  </si>
  <si>
    <t>er/L</t>
  </si>
  <si>
    <t>f/L</t>
  </si>
  <si>
    <t>Flecha (f)</t>
  </si>
  <si>
    <t>Ancho pila (ap)</t>
  </si>
  <si>
    <t>Luz máxima vano contiguo (Lm)</t>
  </si>
  <si>
    <t>ap/Lm</t>
  </si>
  <si>
    <t>Luz arco (L)</t>
  </si>
  <si>
    <t>Puente en Guardo.</t>
  </si>
  <si>
    <t>PGRD</t>
  </si>
  <si>
    <t>Medio Punto</t>
  </si>
  <si>
    <t>Ahusado</t>
  </si>
  <si>
    <t>Con escamas</t>
  </si>
  <si>
    <t>Puente en Saldaña.</t>
  </si>
  <si>
    <t>PSLD</t>
  </si>
  <si>
    <t>Triangular</t>
  </si>
  <si>
    <t>Balconcillo</t>
  </si>
  <si>
    <t>Rectangular</t>
  </si>
  <si>
    <t>Con losetas</t>
  </si>
  <si>
    <t>Puente en Carrión de los Condes.</t>
  </si>
  <si>
    <t>PCDC</t>
  </si>
  <si>
    <t>Puente en Villoldo.</t>
  </si>
  <si>
    <t>Puente en Monzón de Campos.</t>
  </si>
  <si>
    <t>PMZC</t>
  </si>
  <si>
    <t>Plano</t>
  </si>
  <si>
    <t>Puente en Husillos.</t>
  </si>
  <si>
    <t>PHSL</t>
  </si>
  <si>
    <t>Recto con vigas HA</t>
  </si>
  <si>
    <t>triangular</t>
  </si>
  <si>
    <t xml:space="preserve">Puente de Don Guarín </t>
  </si>
  <si>
    <t>PDGU</t>
  </si>
  <si>
    <t>Puente de Puentecillas.</t>
  </si>
  <si>
    <t>Puente Mayor.</t>
  </si>
  <si>
    <t>Puente en Villamuriel de Cerrato.</t>
  </si>
  <si>
    <t>Puente de San Isidro en Dueñas.</t>
  </si>
  <si>
    <t>PPCL</t>
  </si>
  <si>
    <t>PMYR</t>
  </si>
  <si>
    <t>PVMC</t>
  </si>
  <si>
    <t>PSID</t>
  </si>
  <si>
    <t>No tiene</t>
  </si>
  <si>
    <t>Trapezoidal</t>
  </si>
  <si>
    <t>Ojival</t>
  </si>
  <si>
    <t>DENOMINACION PILAS</t>
  </si>
  <si>
    <t>DENOMINACION ARCOS</t>
  </si>
  <si>
    <t>PVRC01A</t>
  </si>
  <si>
    <t>PVRC02A</t>
  </si>
  <si>
    <t>PVRC03A</t>
  </si>
  <si>
    <t>PGRD01A</t>
  </si>
  <si>
    <t>PGRD02A</t>
  </si>
  <si>
    <t>PGRD03A</t>
  </si>
  <si>
    <t>PGRD04A</t>
  </si>
  <si>
    <t>PGRD05A</t>
  </si>
  <si>
    <t>PSLD01A</t>
  </si>
  <si>
    <t>PSLD02A</t>
  </si>
  <si>
    <t>PSLD03A</t>
  </si>
  <si>
    <t>PSLD04A</t>
  </si>
  <si>
    <t>PSLD05A</t>
  </si>
  <si>
    <t>PSLD06A</t>
  </si>
  <si>
    <t>PSLD07A</t>
  </si>
  <si>
    <t>PSLD08A</t>
  </si>
  <si>
    <t>PSLD09A</t>
  </si>
  <si>
    <t>PSLD10A</t>
  </si>
  <si>
    <t>PSLD11A</t>
  </si>
  <si>
    <t>PSLD12A</t>
  </si>
  <si>
    <t>PSLD13A</t>
  </si>
  <si>
    <t>PSLD14A</t>
  </si>
  <si>
    <t>PSLD15A</t>
  </si>
  <si>
    <t>PSLD16A</t>
  </si>
  <si>
    <t>PSLD17A</t>
  </si>
  <si>
    <t>PSLD18A</t>
  </si>
  <si>
    <t>PSLD19A</t>
  </si>
  <si>
    <t>PSLD20A</t>
  </si>
  <si>
    <t>PSLD21A</t>
  </si>
  <si>
    <t>PSLD22A</t>
  </si>
  <si>
    <t>PCDC01A</t>
  </si>
  <si>
    <t>PCDC02A</t>
  </si>
  <si>
    <t>PCDC03A</t>
  </si>
  <si>
    <t>PCDC04A</t>
  </si>
  <si>
    <t>PCDC05A</t>
  </si>
  <si>
    <t>PCDC06A</t>
  </si>
  <si>
    <t>PCDC07A</t>
  </si>
  <si>
    <t>PCDC08A</t>
  </si>
  <si>
    <t>PCDC09A</t>
  </si>
  <si>
    <t>PVLD</t>
  </si>
  <si>
    <t>PVLD01A</t>
  </si>
  <si>
    <t>PVLD02A</t>
  </si>
  <si>
    <t>PVLD03A</t>
  </si>
  <si>
    <t>PVLD04A</t>
  </si>
  <si>
    <t>PVLD05A</t>
  </si>
  <si>
    <t>PMZC01A</t>
  </si>
  <si>
    <t>PMZC02A</t>
  </si>
  <si>
    <t>PMZC03A</t>
  </si>
  <si>
    <t>PMZC04A</t>
  </si>
  <si>
    <t>PMZC05A</t>
  </si>
  <si>
    <t>PMZC06A</t>
  </si>
  <si>
    <t>PMZC07A</t>
  </si>
  <si>
    <t>PMZC08A</t>
  </si>
  <si>
    <t>PMZC09A</t>
  </si>
  <si>
    <t>PMZC10A</t>
  </si>
  <si>
    <t>PMZC11A</t>
  </si>
  <si>
    <t>PMZC12A</t>
  </si>
  <si>
    <t>PMZC13A</t>
  </si>
  <si>
    <t>PHSL01A</t>
  </si>
  <si>
    <t>PHSL02A</t>
  </si>
  <si>
    <t>PHSL03A</t>
  </si>
  <si>
    <t>PHSL04A</t>
  </si>
  <si>
    <t>PHSL05A</t>
  </si>
  <si>
    <t>PDGU01A</t>
  </si>
  <si>
    <t>PDGU02A</t>
  </si>
  <si>
    <t>PDGU03A</t>
  </si>
  <si>
    <t>PDGU04A</t>
  </si>
  <si>
    <t>PDGU05A</t>
  </si>
  <si>
    <t>PDGU06A</t>
  </si>
  <si>
    <t>PPCL01A</t>
  </si>
  <si>
    <t>PPCL02A</t>
  </si>
  <si>
    <t>PPCL03A</t>
  </si>
  <si>
    <t>PPCL04A</t>
  </si>
  <si>
    <t>PPCL05A</t>
  </si>
  <si>
    <t>PPCL06A</t>
  </si>
  <si>
    <t>PMYR01A</t>
  </si>
  <si>
    <t>PMYR02A</t>
  </si>
  <si>
    <t>PMYR03A</t>
  </si>
  <si>
    <t>PMYR04A</t>
  </si>
  <si>
    <t>PMYR05A</t>
  </si>
  <si>
    <t>PMYR06A</t>
  </si>
  <si>
    <t>PMYR07A</t>
  </si>
  <si>
    <t>PMYR08A</t>
  </si>
  <si>
    <t>PVMC01A</t>
  </si>
  <si>
    <t>PVMC02A</t>
  </si>
  <si>
    <t>PVMC03A</t>
  </si>
  <si>
    <t>PVMC04A</t>
  </si>
  <si>
    <t>PVMC05A</t>
  </si>
  <si>
    <t>PVMC06A</t>
  </si>
  <si>
    <t>PVMC07A</t>
  </si>
  <si>
    <t>PVMC08A</t>
  </si>
  <si>
    <t>PVMC09A</t>
  </si>
  <si>
    <t>PVMC10A</t>
  </si>
  <si>
    <t>PVMC11A</t>
  </si>
  <si>
    <t>PSID01A</t>
  </si>
  <si>
    <t>PSID02A</t>
  </si>
  <si>
    <t>PSID03A</t>
  </si>
  <si>
    <t>Denominacion base</t>
  </si>
  <si>
    <t>PVRC01P</t>
  </si>
  <si>
    <t>PVRC02P</t>
  </si>
  <si>
    <t>PGRD01P</t>
  </si>
  <si>
    <t>PGRD02P</t>
  </si>
  <si>
    <t>PGRD03P</t>
  </si>
  <si>
    <t>PGRD04P</t>
  </si>
  <si>
    <t>PSLD01P</t>
  </si>
  <si>
    <t>PSLD02P</t>
  </si>
  <si>
    <t>PSLD03P</t>
  </si>
  <si>
    <t>PSLD04P</t>
  </si>
  <si>
    <t>PSLD05P</t>
  </si>
  <si>
    <t>PSLD06P</t>
  </si>
  <si>
    <t>PSLD07P</t>
  </si>
  <si>
    <t>PSLD08P</t>
  </si>
  <si>
    <t>PSLD09P</t>
  </si>
  <si>
    <t>PSLD10P</t>
  </si>
  <si>
    <t>PSLD11P</t>
  </si>
  <si>
    <t>PSLD12P</t>
  </si>
  <si>
    <t>PSLD13P</t>
  </si>
  <si>
    <t>PSLD14P</t>
  </si>
  <si>
    <t>PSLD15P</t>
  </si>
  <si>
    <t>PSLD16P</t>
  </si>
  <si>
    <t>PSLD17P</t>
  </si>
  <si>
    <t>PSLD18P</t>
  </si>
  <si>
    <t>PSLD19P</t>
  </si>
  <si>
    <t>PSLD20P</t>
  </si>
  <si>
    <t>PSLD21P</t>
  </si>
  <si>
    <t>PCDC01P</t>
  </si>
  <si>
    <t>PCDC02P</t>
  </si>
  <si>
    <t>PCDC03P</t>
  </si>
  <si>
    <t>PCDC04P</t>
  </si>
  <si>
    <t>PCDC05P</t>
  </si>
  <si>
    <t>PCDC06P</t>
  </si>
  <si>
    <t>PCDC07P</t>
  </si>
  <si>
    <t>PCDC08P</t>
  </si>
  <si>
    <t>PCDC09P</t>
  </si>
  <si>
    <t>PVLD01P</t>
  </si>
  <si>
    <t>PVLD02P</t>
  </si>
  <si>
    <t>PVLD03P</t>
  </si>
  <si>
    <t>PVLD04P</t>
  </si>
  <si>
    <t>PMZC01P</t>
  </si>
  <si>
    <t>PMZC02P</t>
  </si>
  <si>
    <t>PMZC03P</t>
  </si>
  <si>
    <t>PMZC04P</t>
  </si>
  <si>
    <t>PMZC05P</t>
  </si>
  <si>
    <t>PMZC06P</t>
  </si>
  <si>
    <t>PMZC07P</t>
  </si>
  <si>
    <t>PMZC08P</t>
  </si>
  <si>
    <t>PMZC09P</t>
  </si>
  <si>
    <t>PMZC10P</t>
  </si>
  <si>
    <t>PMZC11P</t>
  </si>
  <si>
    <t>PMZC12P</t>
  </si>
  <si>
    <t>PHSL01P</t>
  </si>
  <si>
    <t>PHSL02P</t>
  </si>
  <si>
    <t>PHSL03P</t>
  </si>
  <si>
    <t>PHSL04P</t>
  </si>
  <si>
    <t>PDGU01P</t>
  </si>
  <si>
    <t>PDGU02P</t>
  </si>
  <si>
    <t>PDGU03P</t>
  </si>
  <si>
    <t>PDGU04P</t>
  </si>
  <si>
    <t>PDGU05P</t>
  </si>
  <si>
    <t>PPCL01P</t>
  </si>
  <si>
    <t>PPCL02P</t>
  </si>
  <si>
    <t>PPCL03P</t>
  </si>
  <si>
    <t>PPCL04P</t>
  </si>
  <si>
    <t>PPCL05P</t>
  </si>
  <si>
    <t>PMYR01P</t>
  </si>
  <si>
    <t>PMYR02P</t>
  </si>
  <si>
    <t>PMYR03P</t>
  </si>
  <si>
    <t>PMYR04P</t>
  </si>
  <si>
    <t>PMYR05P</t>
  </si>
  <si>
    <t>PMYR06P</t>
  </si>
  <si>
    <t>PMYR07P</t>
  </si>
  <si>
    <t>PVMC01P</t>
  </si>
  <si>
    <t>PVMC02P</t>
  </si>
  <si>
    <t>PVMC03P</t>
  </si>
  <si>
    <t>PVMC04P</t>
  </si>
  <si>
    <t>PVMC05P</t>
  </si>
  <si>
    <t>PVMC06P</t>
  </si>
  <si>
    <t>PVMC07P</t>
  </si>
  <si>
    <t>PVMC08P</t>
  </si>
  <si>
    <t>PVMC09P</t>
  </si>
  <si>
    <t>PVMC10P</t>
  </si>
  <si>
    <t>PSID01P</t>
  </si>
  <si>
    <t>PSID02P</t>
  </si>
  <si>
    <t>Medio Punto lig rebajado</t>
  </si>
  <si>
    <t>p. XVIII</t>
  </si>
  <si>
    <t>p. XX</t>
  </si>
  <si>
    <t>p. XVII</t>
  </si>
  <si>
    <t>f. XVII</t>
  </si>
  <si>
    <t xml:space="preserve"> XX</t>
  </si>
  <si>
    <t>XII</t>
  </si>
  <si>
    <t>XV</t>
  </si>
  <si>
    <t>XIX</t>
  </si>
  <si>
    <t>XIII</t>
  </si>
  <si>
    <t>Epoca Arcos</t>
  </si>
  <si>
    <t>Epoca Pilas</t>
  </si>
  <si>
    <t>f. XVIII</t>
  </si>
  <si>
    <t>Por orden  geográfico</t>
  </si>
  <si>
    <t>Por orden cronologico arcos</t>
  </si>
  <si>
    <t>Por orden cronologico pilas</t>
  </si>
  <si>
    <t>XI</t>
  </si>
  <si>
    <t xml:space="preserve">XII </t>
  </si>
  <si>
    <t>p. XVI</t>
  </si>
  <si>
    <t>orden p</t>
  </si>
  <si>
    <t>orden e</t>
  </si>
  <si>
    <t>m. XX</t>
  </si>
  <si>
    <t>formulacion</t>
  </si>
  <si>
    <t>Depuit</t>
  </si>
  <si>
    <t>Clasica-Gauthey</t>
  </si>
  <si>
    <t>Luis Gaztelu</t>
  </si>
  <si>
    <t xml:space="preserve">Clasica </t>
  </si>
  <si>
    <t>Formula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</si>
</sst>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5" borderId="1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14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" fontId="0" fillId="5" borderId="1" xfId="0" applyNumberForma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1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1" fontId="0" fillId="7" borderId="1" xfId="0" applyNumberFormat="1" applyFill="1" applyBorder="1" applyAlignment="1">
      <alignment wrapText="1"/>
    </xf>
    <xf numFmtId="2" fontId="0" fillId="7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1" fontId="0" fillId="6" borderId="1" xfId="0" applyNumberForma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wrapText="1"/>
    </xf>
    <xf numFmtId="2" fontId="0" fillId="8" borderId="1" xfId="0" applyNumberForma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1" fontId="0" fillId="9" borderId="1" xfId="0" applyNumberFormat="1" applyFill="1" applyBorder="1" applyAlignment="1">
      <alignment wrapText="1"/>
    </xf>
    <xf numFmtId="2" fontId="0" fillId="9" borderId="1" xfId="0" applyNumberForma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3" fillId="10" borderId="1" xfId="0" applyFont="1" applyFill="1" applyBorder="1" applyAlignment="1">
      <alignment horizontal="center" wrapText="1"/>
    </xf>
    <xf numFmtId="1" fontId="0" fillId="10" borderId="1" xfId="0" applyNumberFormat="1" applyFill="1" applyBorder="1" applyAlignment="1">
      <alignment wrapText="1"/>
    </xf>
    <xf numFmtId="2" fontId="0" fillId="10" borderId="1" xfId="0" applyNumberFormat="1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3" fillId="11" borderId="1" xfId="0" applyFont="1" applyFill="1" applyBorder="1" applyAlignment="1">
      <alignment horizontal="center" wrapText="1"/>
    </xf>
    <xf numFmtId="1" fontId="0" fillId="11" borderId="1" xfId="0" applyNumberFormat="1" applyFill="1" applyBorder="1" applyAlignment="1">
      <alignment wrapText="1"/>
    </xf>
    <xf numFmtId="2" fontId="0" fillId="11" borderId="1" xfId="0" applyNumberFormat="1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3" fillId="12" borderId="1" xfId="0" applyFont="1" applyFill="1" applyBorder="1" applyAlignment="1">
      <alignment horizontal="center" wrapText="1"/>
    </xf>
    <xf numFmtId="1" fontId="0" fillId="12" borderId="1" xfId="0" applyNumberFormat="1" applyFill="1" applyBorder="1" applyAlignment="1">
      <alignment wrapText="1"/>
    </xf>
    <xf numFmtId="2" fontId="0" fillId="12" borderId="1" xfId="0" applyNumberFormat="1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3" fillId="13" borderId="1" xfId="0" applyFont="1" applyFill="1" applyBorder="1" applyAlignment="1">
      <alignment horizontal="center" wrapText="1"/>
    </xf>
    <xf numFmtId="1" fontId="0" fillId="13" borderId="1" xfId="0" applyNumberFormat="1" applyFill="1" applyBorder="1" applyAlignment="1">
      <alignment wrapText="1"/>
    </xf>
    <xf numFmtId="2" fontId="0" fillId="13" borderId="1" xfId="0" applyNumberFormat="1" applyFill="1" applyBorder="1" applyAlignment="1">
      <alignment wrapText="1"/>
    </xf>
    <xf numFmtId="0" fontId="0" fillId="14" borderId="1" xfId="0" applyFill="1" applyBorder="1" applyAlignment="1">
      <alignment horizontal="right" wrapText="1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 applyAlignment="1">
      <alignment wrapText="1"/>
    </xf>
    <xf numFmtId="0" fontId="3" fillId="14" borderId="1" xfId="0" applyFont="1" applyFill="1" applyBorder="1" applyAlignment="1">
      <alignment horizontal="center" wrapText="1"/>
    </xf>
    <xf numFmtId="1" fontId="0" fillId="14" borderId="1" xfId="0" applyNumberFormat="1" applyFill="1" applyBorder="1" applyAlignment="1">
      <alignment horizontal="right" wrapText="1"/>
    </xf>
    <xf numFmtId="2" fontId="0" fillId="14" borderId="1" xfId="0" applyNumberFormat="1" applyFill="1" applyBorder="1" applyAlignment="1">
      <alignment horizontal="right" wrapText="1"/>
    </xf>
    <xf numFmtId="2" fontId="0" fillId="14" borderId="1" xfId="0" applyNumberFormat="1" applyFill="1" applyBorder="1" applyAlignment="1">
      <alignment horizontal="center" wrapText="1"/>
    </xf>
    <xf numFmtId="2" fontId="0" fillId="14" borderId="1" xfId="0" applyNumberFormat="1" applyFill="1" applyBorder="1" applyAlignment="1">
      <alignment wrapText="1"/>
    </xf>
    <xf numFmtId="1" fontId="0" fillId="14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3" fillId="12" borderId="1" xfId="0" applyFont="1" applyFill="1" applyBorder="1" applyAlignment="1">
      <alignment horizontal="center" vertical="center" wrapText="1"/>
    </xf>
    <xf numFmtId="1" fontId="0" fillId="14" borderId="1" xfId="0" applyNumberForma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164" fontId="0" fillId="12" borderId="1" xfId="0" applyNumberForma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164" fontId="0" fillId="13" borderId="1" xfId="0" applyNumberFormat="1" applyFill="1" applyBorder="1" applyAlignment="1">
      <alignment wrapText="1"/>
    </xf>
    <xf numFmtId="164" fontId="0" fillId="14" borderId="1" xfId="0" applyNumberFormat="1" applyFill="1" applyBorder="1" applyAlignment="1">
      <alignment horizontal="right" wrapText="1"/>
    </xf>
    <xf numFmtId="164" fontId="0" fillId="10" borderId="1" xfId="0" applyNumberFormat="1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164" fontId="0" fillId="14" borderId="1" xfId="0" applyNumberFormat="1" applyFill="1" applyBorder="1" applyAlignment="1">
      <alignment horizontal="center" wrapText="1"/>
    </xf>
    <xf numFmtId="164" fontId="0" fillId="8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11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0" borderId="0" xfId="0" applyNumberFormat="1" applyAlignment="1">
      <alignment wrapText="1"/>
    </xf>
    <xf numFmtId="0" fontId="3" fillId="10" borderId="1" xfId="0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wrapText="1"/>
    </xf>
    <xf numFmtId="2" fontId="0" fillId="7" borderId="1" xfId="0" applyNumberFormat="1" applyFill="1" applyBorder="1" applyAlignment="1">
      <alignment horizontal="right" wrapText="1"/>
    </xf>
    <xf numFmtId="2" fontId="0" fillId="9" borderId="1" xfId="0" applyNumberFormat="1" applyFill="1" applyBorder="1" applyAlignment="1">
      <alignment horizontal="right" wrapText="1"/>
    </xf>
    <xf numFmtId="2" fontId="0" fillId="6" borderId="1" xfId="0" applyNumberFormat="1" applyFill="1" applyBorder="1" applyAlignment="1">
      <alignment horizontal="right" wrapText="1"/>
    </xf>
    <xf numFmtId="2" fontId="0" fillId="8" borderId="1" xfId="0" applyNumberFormat="1" applyFill="1" applyBorder="1" applyAlignment="1">
      <alignment horizontal="right" wrapText="1"/>
    </xf>
    <xf numFmtId="2" fontId="0" fillId="12" borderId="1" xfId="0" applyNumberFormat="1" applyFill="1" applyBorder="1" applyAlignment="1">
      <alignment horizontal="right" wrapText="1"/>
    </xf>
    <xf numFmtId="2" fontId="0" fillId="4" borderId="1" xfId="0" applyNumberFormat="1" applyFill="1" applyBorder="1" applyAlignment="1">
      <alignment horizontal="right" wrapText="1"/>
    </xf>
    <xf numFmtId="2" fontId="0" fillId="5" borderId="1" xfId="0" applyNumberFormat="1" applyFill="1" applyBorder="1" applyAlignment="1">
      <alignment horizontal="right" wrapText="1"/>
    </xf>
    <xf numFmtId="2" fontId="0" fillId="11" borderId="1" xfId="0" applyNumberForma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Espesor bóveda/Luz</a:t>
            </a:r>
          </a:p>
        </c:rich>
      </c:tx>
    </c:title>
    <c:plotArea>
      <c:layout>
        <c:manualLayout>
          <c:layoutTarget val="inner"/>
          <c:xMode val="edge"/>
          <c:yMode val="edge"/>
          <c:x val="4.7054428068962907E-2"/>
          <c:y val="8.7864132982415008E-2"/>
          <c:w val="0.93929903884351351"/>
          <c:h val="0.76169867971555838"/>
        </c:manualLayout>
      </c:layout>
      <c:barChart>
        <c:barDir val="col"/>
        <c:grouping val="clustered"/>
        <c:ser>
          <c:idx val="0"/>
          <c:order val="0"/>
          <c:cat>
            <c:multiLvlStrRef>
              <c:f>'OC Arcos para esp rosca'!$F$5:$I$100</c:f>
              <c:multiLvlStrCache>
                <c:ptCount val="96"/>
                <c:lvl>
                  <c:pt idx="0">
                    <c:v>PPCL05A</c:v>
                  </c:pt>
                  <c:pt idx="1">
                    <c:v>PPCL06A</c:v>
                  </c:pt>
                  <c:pt idx="2">
                    <c:v>PCDC04A</c:v>
                  </c:pt>
                  <c:pt idx="3">
                    <c:v>PCDC07A</c:v>
                  </c:pt>
                  <c:pt idx="4">
                    <c:v>PCDC08A</c:v>
                  </c:pt>
                  <c:pt idx="5">
                    <c:v>PCDC02A</c:v>
                  </c:pt>
                  <c:pt idx="6">
                    <c:v>PCDC03A</c:v>
                  </c:pt>
                  <c:pt idx="7">
                    <c:v>PCDC09A</c:v>
                  </c:pt>
                  <c:pt idx="8">
                    <c:v>PCDC01A</c:v>
                  </c:pt>
                  <c:pt idx="9">
                    <c:v>PMYR01A</c:v>
                  </c:pt>
                  <c:pt idx="10">
                    <c:v>PMYR04A</c:v>
                  </c:pt>
                  <c:pt idx="11">
                    <c:v>PMYR06A</c:v>
                  </c:pt>
                  <c:pt idx="12">
                    <c:v>PMYR07A</c:v>
                  </c:pt>
                  <c:pt idx="13">
                    <c:v>PMYR05A</c:v>
                  </c:pt>
                  <c:pt idx="14">
                    <c:v>PMYR08A</c:v>
                  </c:pt>
                  <c:pt idx="15">
                    <c:v>PMYR02A</c:v>
                  </c:pt>
                  <c:pt idx="16">
                    <c:v>PMYR03A</c:v>
                  </c:pt>
                  <c:pt idx="17">
                    <c:v>PVMC02A</c:v>
                  </c:pt>
                  <c:pt idx="18">
                    <c:v>PVMC03A</c:v>
                  </c:pt>
                  <c:pt idx="19">
                    <c:v>PVMC04A</c:v>
                  </c:pt>
                  <c:pt idx="20">
                    <c:v>PHSL04A</c:v>
                  </c:pt>
                  <c:pt idx="21">
                    <c:v>PHSL03A</c:v>
                  </c:pt>
                  <c:pt idx="22">
                    <c:v>PHSL01A</c:v>
                  </c:pt>
                  <c:pt idx="23">
                    <c:v>PHSL02A</c:v>
                  </c:pt>
                  <c:pt idx="24">
                    <c:v>PPCL02A</c:v>
                  </c:pt>
                  <c:pt idx="25">
                    <c:v>PPCL01A</c:v>
                  </c:pt>
                  <c:pt idx="26">
                    <c:v>PPCL03A</c:v>
                  </c:pt>
                  <c:pt idx="27">
                    <c:v>PMZC05A</c:v>
                  </c:pt>
                  <c:pt idx="28">
                    <c:v>PMZC06A</c:v>
                  </c:pt>
                  <c:pt idx="29">
                    <c:v>PMZC02A</c:v>
                  </c:pt>
                  <c:pt idx="30">
                    <c:v>PMZC03A</c:v>
                  </c:pt>
                  <c:pt idx="31">
                    <c:v>PMZC04A</c:v>
                  </c:pt>
                  <c:pt idx="32">
                    <c:v>PMZC01A</c:v>
                  </c:pt>
                  <c:pt idx="33">
                    <c:v>PMZC07A</c:v>
                  </c:pt>
                  <c:pt idx="34">
                    <c:v>PSLD06A</c:v>
                  </c:pt>
                  <c:pt idx="35">
                    <c:v>PSLD05A</c:v>
                  </c:pt>
                  <c:pt idx="36">
                    <c:v>PSLD07A</c:v>
                  </c:pt>
                  <c:pt idx="37">
                    <c:v>PSLD09A</c:v>
                  </c:pt>
                  <c:pt idx="38">
                    <c:v>PSLD08A</c:v>
                  </c:pt>
                  <c:pt idx="39">
                    <c:v>PSLD10A</c:v>
                  </c:pt>
                  <c:pt idx="40">
                    <c:v>PMZC13A</c:v>
                  </c:pt>
                  <c:pt idx="41">
                    <c:v>PSLD01A</c:v>
                  </c:pt>
                  <c:pt idx="42">
                    <c:v>PSLD02A</c:v>
                  </c:pt>
                  <c:pt idx="43">
                    <c:v>PVMC08A</c:v>
                  </c:pt>
                  <c:pt idx="44">
                    <c:v>PSLD04A</c:v>
                  </c:pt>
                  <c:pt idx="45">
                    <c:v>PVMC01A</c:v>
                  </c:pt>
                  <c:pt idx="46">
                    <c:v>PSLD03A</c:v>
                  </c:pt>
                  <c:pt idx="47">
                    <c:v>PMZC12A</c:v>
                  </c:pt>
                  <c:pt idx="48">
                    <c:v>PMZC09A</c:v>
                  </c:pt>
                  <c:pt idx="49">
                    <c:v>PMZC11A</c:v>
                  </c:pt>
                  <c:pt idx="50">
                    <c:v>PVMC06A</c:v>
                  </c:pt>
                  <c:pt idx="51">
                    <c:v>PMZC10A</c:v>
                  </c:pt>
                  <c:pt idx="52">
                    <c:v>PMZC08A</c:v>
                  </c:pt>
                  <c:pt idx="53">
                    <c:v>PVMC05A</c:v>
                  </c:pt>
                  <c:pt idx="54">
                    <c:v>PVMC07A</c:v>
                  </c:pt>
                  <c:pt idx="55">
                    <c:v>PCDC05A</c:v>
                  </c:pt>
                  <c:pt idx="56">
                    <c:v>PVMC09A</c:v>
                  </c:pt>
                  <c:pt idx="57">
                    <c:v>PVMC10A</c:v>
                  </c:pt>
                  <c:pt idx="58">
                    <c:v>PVMC11A</c:v>
                  </c:pt>
                  <c:pt idx="59">
                    <c:v>PCDC06A</c:v>
                  </c:pt>
                  <c:pt idx="60">
                    <c:v>PVLD01A</c:v>
                  </c:pt>
                  <c:pt idx="61">
                    <c:v>PVLD02A</c:v>
                  </c:pt>
                  <c:pt idx="62">
                    <c:v>PVLD03A</c:v>
                  </c:pt>
                  <c:pt idx="63">
                    <c:v>PVLD04A</c:v>
                  </c:pt>
                  <c:pt idx="64">
                    <c:v>PVLD05A</c:v>
                  </c:pt>
                  <c:pt idx="65">
                    <c:v>PPCL04A</c:v>
                  </c:pt>
                  <c:pt idx="66">
                    <c:v>PGRD03A</c:v>
                  </c:pt>
                  <c:pt idx="67">
                    <c:v>PGRD04A</c:v>
                  </c:pt>
                  <c:pt idx="68">
                    <c:v>PGRD02A</c:v>
                  </c:pt>
                  <c:pt idx="69">
                    <c:v>PGRD01A</c:v>
                  </c:pt>
                  <c:pt idx="70">
                    <c:v>PGRD05A</c:v>
                  </c:pt>
                  <c:pt idx="71">
                    <c:v>PVRC01A</c:v>
                  </c:pt>
                  <c:pt idx="72">
                    <c:v>PVRC02A</c:v>
                  </c:pt>
                  <c:pt idx="73">
                    <c:v>PVRC03A</c:v>
                  </c:pt>
                  <c:pt idx="74">
                    <c:v>PDGU03A</c:v>
                  </c:pt>
                  <c:pt idx="75">
                    <c:v>PDGU05A</c:v>
                  </c:pt>
                  <c:pt idx="76">
                    <c:v>PSLD13A</c:v>
                  </c:pt>
                  <c:pt idx="77">
                    <c:v>PSLD14A</c:v>
                  </c:pt>
                  <c:pt idx="78">
                    <c:v>PSLD16A</c:v>
                  </c:pt>
                  <c:pt idx="79">
                    <c:v>PSLD17A</c:v>
                  </c:pt>
                  <c:pt idx="80">
                    <c:v>PSLD15A</c:v>
                  </c:pt>
                  <c:pt idx="81">
                    <c:v>PDGU06A</c:v>
                  </c:pt>
                  <c:pt idx="82">
                    <c:v>PDGU01A</c:v>
                  </c:pt>
                  <c:pt idx="83">
                    <c:v>PSLD12A</c:v>
                  </c:pt>
                  <c:pt idx="84">
                    <c:v>PSLD11A</c:v>
                  </c:pt>
                  <c:pt idx="85">
                    <c:v>PSLD18A</c:v>
                  </c:pt>
                  <c:pt idx="86">
                    <c:v>PDGU02A</c:v>
                  </c:pt>
                  <c:pt idx="87">
                    <c:v>PSLD19A</c:v>
                  </c:pt>
                  <c:pt idx="88">
                    <c:v>PSLD21A</c:v>
                  </c:pt>
                  <c:pt idx="89">
                    <c:v>PSLD20A</c:v>
                  </c:pt>
                  <c:pt idx="90">
                    <c:v>PDGU04A</c:v>
                  </c:pt>
                  <c:pt idx="91">
                    <c:v>PSLD22A</c:v>
                  </c:pt>
                  <c:pt idx="92">
                    <c:v>PSID01A</c:v>
                  </c:pt>
                  <c:pt idx="93">
                    <c:v>PSID02A</c:v>
                  </c:pt>
                  <c:pt idx="94">
                    <c:v>PSID03A</c:v>
                  </c:pt>
                  <c:pt idx="95">
                    <c:v>PHSL05A</c:v>
                  </c:pt>
                </c:lvl>
                <c:lvl>
                  <c:pt idx="0">
                    <c:v>XI</c:v>
                  </c:pt>
                  <c:pt idx="2">
                    <c:v>XII </c:v>
                  </c:pt>
                  <c:pt idx="9">
                    <c:v>XIII</c:v>
                  </c:pt>
                  <c:pt idx="20">
                    <c:v>XV</c:v>
                  </c:pt>
                  <c:pt idx="24">
                    <c:v>p. XVI</c:v>
                  </c:pt>
                  <c:pt idx="27">
                    <c:v>p. XVII</c:v>
                  </c:pt>
                  <c:pt idx="39">
                    <c:v>f. XVII</c:v>
                  </c:pt>
                  <c:pt idx="55">
                    <c:v>p. XVIII</c:v>
                  </c:pt>
                  <c:pt idx="66">
                    <c:v>f. XVIII</c:v>
                  </c:pt>
                  <c:pt idx="71">
                    <c:v> p. XX</c:v>
                  </c:pt>
                  <c:pt idx="92">
                    <c:v>m. XX</c:v>
                  </c:pt>
                  <c:pt idx="95">
                    <c:v> XX</c:v>
                  </c:pt>
                </c:lvl>
              </c:multiLvlStrCache>
            </c:multiLvlStrRef>
          </c:cat>
          <c:val>
            <c:numRef>
              <c:f>'OC Arcos para esp rosca'!$J$5:$J$100</c:f>
            </c:numRef>
          </c:val>
        </c:ser>
        <c:ser>
          <c:idx val="1"/>
          <c:order val="1"/>
          <c:cat>
            <c:multiLvlStrRef>
              <c:f>'OC Arcos para esp rosca'!$F$5:$I$100</c:f>
              <c:multiLvlStrCache>
                <c:ptCount val="96"/>
                <c:lvl>
                  <c:pt idx="0">
                    <c:v>PPCL05A</c:v>
                  </c:pt>
                  <c:pt idx="1">
                    <c:v>PPCL06A</c:v>
                  </c:pt>
                  <c:pt idx="2">
                    <c:v>PCDC04A</c:v>
                  </c:pt>
                  <c:pt idx="3">
                    <c:v>PCDC07A</c:v>
                  </c:pt>
                  <c:pt idx="4">
                    <c:v>PCDC08A</c:v>
                  </c:pt>
                  <c:pt idx="5">
                    <c:v>PCDC02A</c:v>
                  </c:pt>
                  <c:pt idx="6">
                    <c:v>PCDC03A</c:v>
                  </c:pt>
                  <c:pt idx="7">
                    <c:v>PCDC09A</c:v>
                  </c:pt>
                  <c:pt idx="8">
                    <c:v>PCDC01A</c:v>
                  </c:pt>
                  <c:pt idx="9">
                    <c:v>PMYR01A</c:v>
                  </c:pt>
                  <c:pt idx="10">
                    <c:v>PMYR04A</c:v>
                  </c:pt>
                  <c:pt idx="11">
                    <c:v>PMYR06A</c:v>
                  </c:pt>
                  <c:pt idx="12">
                    <c:v>PMYR07A</c:v>
                  </c:pt>
                  <c:pt idx="13">
                    <c:v>PMYR05A</c:v>
                  </c:pt>
                  <c:pt idx="14">
                    <c:v>PMYR08A</c:v>
                  </c:pt>
                  <c:pt idx="15">
                    <c:v>PMYR02A</c:v>
                  </c:pt>
                  <c:pt idx="16">
                    <c:v>PMYR03A</c:v>
                  </c:pt>
                  <c:pt idx="17">
                    <c:v>PVMC02A</c:v>
                  </c:pt>
                  <c:pt idx="18">
                    <c:v>PVMC03A</c:v>
                  </c:pt>
                  <c:pt idx="19">
                    <c:v>PVMC04A</c:v>
                  </c:pt>
                  <c:pt idx="20">
                    <c:v>PHSL04A</c:v>
                  </c:pt>
                  <c:pt idx="21">
                    <c:v>PHSL03A</c:v>
                  </c:pt>
                  <c:pt idx="22">
                    <c:v>PHSL01A</c:v>
                  </c:pt>
                  <c:pt idx="23">
                    <c:v>PHSL02A</c:v>
                  </c:pt>
                  <c:pt idx="24">
                    <c:v>PPCL02A</c:v>
                  </c:pt>
                  <c:pt idx="25">
                    <c:v>PPCL01A</c:v>
                  </c:pt>
                  <c:pt idx="26">
                    <c:v>PPCL03A</c:v>
                  </c:pt>
                  <c:pt idx="27">
                    <c:v>PMZC05A</c:v>
                  </c:pt>
                  <c:pt idx="28">
                    <c:v>PMZC06A</c:v>
                  </c:pt>
                  <c:pt idx="29">
                    <c:v>PMZC02A</c:v>
                  </c:pt>
                  <c:pt idx="30">
                    <c:v>PMZC03A</c:v>
                  </c:pt>
                  <c:pt idx="31">
                    <c:v>PMZC04A</c:v>
                  </c:pt>
                  <c:pt idx="32">
                    <c:v>PMZC01A</c:v>
                  </c:pt>
                  <c:pt idx="33">
                    <c:v>PMZC07A</c:v>
                  </c:pt>
                  <c:pt idx="34">
                    <c:v>PSLD06A</c:v>
                  </c:pt>
                  <c:pt idx="35">
                    <c:v>PSLD05A</c:v>
                  </c:pt>
                  <c:pt idx="36">
                    <c:v>PSLD07A</c:v>
                  </c:pt>
                  <c:pt idx="37">
                    <c:v>PSLD09A</c:v>
                  </c:pt>
                  <c:pt idx="38">
                    <c:v>PSLD08A</c:v>
                  </c:pt>
                  <c:pt idx="39">
                    <c:v>PSLD10A</c:v>
                  </c:pt>
                  <c:pt idx="40">
                    <c:v>PMZC13A</c:v>
                  </c:pt>
                  <c:pt idx="41">
                    <c:v>PSLD01A</c:v>
                  </c:pt>
                  <c:pt idx="42">
                    <c:v>PSLD02A</c:v>
                  </c:pt>
                  <c:pt idx="43">
                    <c:v>PVMC08A</c:v>
                  </c:pt>
                  <c:pt idx="44">
                    <c:v>PSLD04A</c:v>
                  </c:pt>
                  <c:pt idx="45">
                    <c:v>PVMC01A</c:v>
                  </c:pt>
                  <c:pt idx="46">
                    <c:v>PSLD03A</c:v>
                  </c:pt>
                  <c:pt idx="47">
                    <c:v>PMZC12A</c:v>
                  </c:pt>
                  <c:pt idx="48">
                    <c:v>PMZC09A</c:v>
                  </c:pt>
                  <c:pt idx="49">
                    <c:v>PMZC11A</c:v>
                  </c:pt>
                  <c:pt idx="50">
                    <c:v>PVMC06A</c:v>
                  </c:pt>
                  <c:pt idx="51">
                    <c:v>PMZC10A</c:v>
                  </c:pt>
                  <c:pt idx="52">
                    <c:v>PMZC08A</c:v>
                  </c:pt>
                  <c:pt idx="53">
                    <c:v>PVMC05A</c:v>
                  </c:pt>
                  <c:pt idx="54">
                    <c:v>PVMC07A</c:v>
                  </c:pt>
                  <c:pt idx="55">
                    <c:v>PCDC05A</c:v>
                  </c:pt>
                  <c:pt idx="56">
                    <c:v>PVMC09A</c:v>
                  </c:pt>
                  <c:pt idx="57">
                    <c:v>PVMC10A</c:v>
                  </c:pt>
                  <c:pt idx="58">
                    <c:v>PVMC11A</c:v>
                  </c:pt>
                  <c:pt idx="59">
                    <c:v>PCDC06A</c:v>
                  </c:pt>
                  <c:pt idx="60">
                    <c:v>PVLD01A</c:v>
                  </c:pt>
                  <c:pt idx="61">
                    <c:v>PVLD02A</c:v>
                  </c:pt>
                  <c:pt idx="62">
                    <c:v>PVLD03A</c:v>
                  </c:pt>
                  <c:pt idx="63">
                    <c:v>PVLD04A</c:v>
                  </c:pt>
                  <c:pt idx="64">
                    <c:v>PVLD05A</c:v>
                  </c:pt>
                  <c:pt idx="65">
                    <c:v>PPCL04A</c:v>
                  </c:pt>
                  <c:pt idx="66">
                    <c:v>PGRD03A</c:v>
                  </c:pt>
                  <c:pt idx="67">
                    <c:v>PGRD04A</c:v>
                  </c:pt>
                  <c:pt idx="68">
                    <c:v>PGRD02A</c:v>
                  </c:pt>
                  <c:pt idx="69">
                    <c:v>PGRD01A</c:v>
                  </c:pt>
                  <c:pt idx="70">
                    <c:v>PGRD05A</c:v>
                  </c:pt>
                  <c:pt idx="71">
                    <c:v>PVRC01A</c:v>
                  </c:pt>
                  <c:pt idx="72">
                    <c:v>PVRC02A</c:v>
                  </c:pt>
                  <c:pt idx="73">
                    <c:v>PVRC03A</c:v>
                  </c:pt>
                  <c:pt idx="74">
                    <c:v>PDGU03A</c:v>
                  </c:pt>
                  <c:pt idx="75">
                    <c:v>PDGU05A</c:v>
                  </c:pt>
                  <c:pt idx="76">
                    <c:v>PSLD13A</c:v>
                  </c:pt>
                  <c:pt idx="77">
                    <c:v>PSLD14A</c:v>
                  </c:pt>
                  <c:pt idx="78">
                    <c:v>PSLD16A</c:v>
                  </c:pt>
                  <c:pt idx="79">
                    <c:v>PSLD17A</c:v>
                  </c:pt>
                  <c:pt idx="80">
                    <c:v>PSLD15A</c:v>
                  </c:pt>
                  <c:pt idx="81">
                    <c:v>PDGU06A</c:v>
                  </c:pt>
                  <c:pt idx="82">
                    <c:v>PDGU01A</c:v>
                  </c:pt>
                  <c:pt idx="83">
                    <c:v>PSLD12A</c:v>
                  </c:pt>
                  <c:pt idx="84">
                    <c:v>PSLD11A</c:v>
                  </c:pt>
                  <c:pt idx="85">
                    <c:v>PSLD18A</c:v>
                  </c:pt>
                  <c:pt idx="86">
                    <c:v>PDGU02A</c:v>
                  </c:pt>
                  <c:pt idx="87">
                    <c:v>PSLD19A</c:v>
                  </c:pt>
                  <c:pt idx="88">
                    <c:v>PSLD21A</c:v>
                  </c:pt>
                  <c:pt idx="89">
                    <c:v>PSLD20A</c:v>
                  </c:pt>
                  <c:pt idx="90">
                    <c:v>PDGU04A</c:v>
                  </c:pt>
                  <c:pt idx="91">
                    <c:v>PSLD22A</c:v>
                  </c:pt>
                  <c:pt idx="92">
                    <c:v>PSID01A</c:v>
                  </c:pt>
                  <c:pt idx="93">
                    <c:v>PSID02A</c:v>
                  </c:pt>
                  <c:pt idx="94">
                    <c:v>PSID03A</c:v>
                  </c:pt>
                  <c:pt idx="95">
                    <c:v>PHSL05A</c:v>
                  </c:pt>
                </c:lvl>
                <c:lvl>
                  <c:pt idx="0">
                    <c:v>XI</c:v>
                  </c:pt>
                  <c:pt idx="2">
                    <c:v>XII </c:v>
                  </c:pt>
                  <c:pt idx="9">
                    <c:v>XIII</c:v>
                  </c:pt>
                  <c:pt idx="20">
                    <c:v>XV</c:v>
                  </c:pt>
                  <c:pt idx="24">
                    <c:v>p. XVI</c:v>
                  </c:pt>
                  <c:pt idx="27">
                    <c:v>p. XVII</c:v>
                  </c:pt>
                  <c:pt idx="39">
                    <c:v>f. XVII</c:v>
                  </c:pt>
                  <c:pt idx="55">
                    <c:v>p. XVIII</c:v>
                  </c:pt>
                  <c:pt idx="66">
                    <c:v>f. XVIII</c:v>
                  </c:pt>
                  <c:pt idx="71">
                    <c:v> p. XX</c:v>
                  </c:pt>
                  <c:pt idx="92">
                    <c:v>m. XX</c:v>
                  </c:pt>
                  <c:pt idx="95">
                    <c:v> XX</c:v>
                  </c:pt>
                </c:lvl>
              </c:multiLvlStrCache>
            </c:multiLvlStrRef>
          </c:cat>
          <c:val>
            <c:numRef>
              <c:f>'OC Arcos para esp rosca'!$K$5:$K$100</c:f>
            </c:numRef>
          </c:val>
        </c:ser>
        <c:ser>
          <c:idx val="2"/>
          <c:order val="2"/>
          <c:cat>
            <c:multiLvlStrRef>
              <c:f>'OC Arcos para esp rosca'!$F$5:$I$100</c:f>
              <c:multiLvlStrCache>
                <c:ptCount val="96"/>
                <c:lvl>
                  <c:pt idx="0">
                    <c:v>PPCL05A</c:v>
                  </c:pt>
                  <c:pt idx="1">
                    <c:v>PPCL06A</c:v>
                  </c:pt>
                  <c:pt idx="2">
                    <c:v>PCDC04A</c:v>
                  </c:pt>
                  <c:pt idx="3">
                    <c:v>PCDC07A</c:v>
                  </c:pt>
                  <c:pt idx="4">
                    <c:v>PCDC08A</c:v>
                  </c:pt>
                  <c:pt idx="5">
                    <c:v>PCDC02A</c:v>
                  </c:pt>
                  <c:pt idx="6">
                    <c:v>PCDC03A</c:v>
                  </c:pt>
                  <c:pt idx="7">
                    <c:v>PCDC09A</c:v>
                  </c:pt>
                  <c:pt idx="8">
                    <c:v>PCDC01A</c:v>
                  </c:pt>
                  <c:pt idx="9">
                    <c:v>PMYR01A</c:v>
                  </c:pt>
                  <c:pt idx="10">
                    <c:v>PMYR04A</c:v>
                  </c:pt>
                  <c:pt idx="11">
                    <c:v>PMYR06A</c:v>
                  </c:pt>
                  <c:pt idx="12">
                    <c:v>PMYR07A</c:v>
                  </c:pt>
                  <c:pt idx="13">
                    <c:v>PMYR05A</c:v>
                  </c:pt>
                  <c:pt idx="14">
                    <c:v>PMYR08A</c:v>
                  </c:pt>
                  <c:pt idx="15">
                    <c:v>PMYR02A</c:v>
                  </c:pt>
                  <c:pt idx="16">
                    <c:v>PMYR03A</c:v>
                  </c:pt>
                  <c:pt idx="17">
                    <c:v>PVMC02A</c:v>
                  </c:pt>
                  <c:pt idx="18">
                    <c:v>PVMC03A</c:v>
                  </c:pt>
                  <c:pt idx="19">
                    <c:v>PVMC04A</c:v>
                  </c:pt>
                  <c:pt idx="20">
                    <c:v>PHSL04A</c:v>
                  </c:pt>
                  <c:pt idx="21">
                    <c:v>PHSL03A</c:v>
                  </c:pt>
                  <c:pt idx="22">
                    <c:v>PHSL01A</c:v>
                  </c:pt>
                  <c:pt idx="23">
                    <c:v>PHSL02A</c:v>
                  </c:pt>
                  <c:pt idx="24">
                    <c:v>PPCL02A</c:v>
                  </c:pt>
                  <c:pt idx="25">
                    <c:v>PPCL01A</c:v>
                  </c:pt>
                  <c:pt idx="26">
                    <c:v>PPCL03A</c:v>
                  </c:pt>
                  <c:pt idx="27">
                    <c:v>PMZC05A</c:v>
                  </c:pt>
                  <c:pt idx="28">
                    <c:v>PMZC06A</c:v>
                  </c:pt>
                  <c:pt idx="29">
                    <c:v>PMZC02A</c:v>
                  </c:pt>
                  <c:pt idx="30">
                    <c:v>PMZC03A</c:v>
                  </c:pt>
                  <c:pt idx="31">
                    <c:v>PMZC04A</c:v>
                  </c:pt>
                  <c:pt idx="32">
                    <c:v>PMZC01A</c:v>
                  </c:pt>
                  <c:pt idx="33">
                    <c:v>PMZC07A</c:v>
                  </c:pt>
                  <c:pt idx="34">
                    <c:v>PSLD06A</c:v>
                  </c:pt>
                  <c:pt idx="35">
                    <c:v>PSLD05A</c:v>
                  </c:pt>
                  <c:pt idx="36">
                    <c:v>PSLD07A</c:v>
                  </c:pt>
                  <c:pt idx="37">
                    <c:v>PSLD09A</c:v>
                  </c:pt>
                  <c:pt idx="38">
                    <c:v>PSLD08A</c:v>
                  </c:pt>
                  <c:pt idx="39">
                    <c:v>PSLD10A</c:v>
                  </c:pt>
                  <c:pt idx="40">
                    <c:v>PMZC13A</c:v>
                  </c:pt>
                  <c:pt idx="41">
                    <c:v>PSLD01A</c:v>
                  </c:pt>
                  <c:pt idx="42">
                    <c:v>PSLD02A</c:v>
                  </c:pt>
                  <c:pt idx="43">
                    <c:v>PVMC08A</c:v>
                  </c:pt>
                  <c:pt idx="44">
                    <c:v>PSLD04A</c:v>
                  </c:pt>
                  <c:pt idx="45">
                    <c:v>PVMC01A</c:v>
                  </c:pt>
                  <c:pt idx="46">
                    <c:v>PSLD03A</c:v>
                  </c:pt>
                  <c:pt idx="47">
                    <c:v>PMZC12A</c:v>
                  </c:pt>
                  <c:pt idx="48">
                    <c:v>PMZC09A</c:v>
                  </c:pt>
                  <c:pt idx="49">
                    <c:v>PMZC11A</c:v>
                  </c:pt>
                  <c:pt idx="50">
                    <c:v>PVMC06A</c:v>
                  </c:pt>
                  <c:pt idx="51">
                    <c:v>PMZC10A</c:v>
                  </c:pt>
                  <c:pt idx="52">
                    <c:v>PMZC08A</c:v>
                  </c:pt>
                  <c:pt idx="53">
                    <c:v>PVMC05A</c:v>
                  </c:pt>
                  <c:pt idx="54">
                    <c:v>PVMC07A</c:v>
                  </c:pt>
                  <c:pt idx="55">
                    <c:v>PCDC05A</c:v>
                  </c:pt>
                  <c:pt idx="56">
                    <c:v>PVMC09A</c:v>
                  </c:pt>
                  <c:pt idx="57">
                    <c:v>PVMC10A</c:v>
                  </c:pt>
                  <c:pt idx="58">
                    <c:v>PVMC11A</c:v>
                  </c:pt>
                  <c:pt idx="59">
                    <c:v>PCDC06A</c:v>
                  </c:pt>
                  <c:pt idx="60">
                    <c:v>PVLD01A</c:v>
                  </c:pt>
                  <c:pt idx="61">
                    <c:v>PVLD02A</c:v>
                  </c:pt>
                  <c:pt idx="62">
                    <c:v>PVLD03A</c:v>
                  </c:pt>
                  <c:pt idx="63">
                    <c:v>PVLD04A</c:v>
                  </c:pt>
                  <c:pt idx="64">
                    <c:v>PVLD05A</c:v>
                  </c:pt>
                  <c:pt idx="65">
                    <c:v>PPCL04A</c:v>
                  </c:pt>
                  <c:pt idx="66">
                    <c:v>PGRD03A</c:v>
                  </c:pt>
                  <c:pt idx="67">
                    <c:v>PGRD04A</c:v>
                  </c:pt>
                  <c:pt idx="68">
                    <c:v>PGRD02A</c:v>
                  </c:pt>
                  <c:pt idx="69">
                    <c:v>PGRD01A</c:v>
                  </c:pt>
                  <c:pt idx="70">
                    <c:v>PGRD05A</c:v>
                  </c:pt>
                  <c:pt idx="71">
                    <c:v>PVRC01A</c:v>
                  </c:pt>
                  <c:pt idx="72">
                    <c:v>PVRC02A</c:v>
                  </c:pt>
                  <c:pt idx="73">
                    <c:v>PVRC03A</c:v>
                  </c:pt>
                  <c:pt idx="74">
                    <c:v>PDGU03A</c:v>
                  </c:pt>
                  <c:pt idx="75">
                    <c:v>PDGU05A</c:v>
                  </c:pt>
                  <c:pt idx="76">
                    <c:v>PSLD13A</c:v>
                  </c:pt>
                  <c:pt idx="77">
                    <c:v>PSLD14A</c:v>
                  </c:pt>
                  <c:pt idx="78">
                    <c:v>PSLD16A</c:v>
                  </c:pt>
                  <c:pt idx="79">
                    <c:v>PSLD17A</c:v>
                  </c:pt>
                  <c:pt idx="80">
                    <c:v>PSLD15A</c:v>
                  </c:pt>
                  <c:pt idx="81">
                    <c:v>PDGU06A</c:v>
                  </c:pt>
                  <c:pt idx="82">
                    <c:v>PDGU01A</c:v>
                  </c:pt>
                  <c:pt idx="83">
                    <c:v>PSLD12A</c:v>
                  </c:pt>
                  <c:pt idx="84">
                    <c:v>PSLD11A</c:v>
                  </c:pt>
                  <c:pt idx="85">
                    <c:v>PSLD18A</c:v>
                  </c:pt>
                  <c:pt idx="86">
                    <c:v>PDGU02A</c:v>
                  </c:pt>
                  <c:pt idx="87">
                    <c:v>PSLD19A</c:v>
                  </c:pt>
                  <c:pt idx="88">
                    <c:v>PSLD21A</c:v>
                  </c:pt>
                  <c:pt idx="89">
                    <c:v>PSLD20A</c:v>
                  </c:pt>
                  <c:pt idx="90">
                    <c:v>PDGU04A</c:v>
                  </c:pt>
                  <c:pt idx="91">
                    <c:v>PSLD22A</c:v>
                  </c:pt>
                  <c:pt idx="92">
                    <c:v>PSID01A</c:v>
                  </c:pt>
                  <c:pt idx="93">
                    <c:v>PSID02A</c:v>
                  </c:pt>
                  <c:pt idx="94">
                    <c:v>PSID03A</c:v>
                  </c:pt>
                  <c:pt idx="95">
                    <c:v>PHSL05A</c:v>
                  </c:pt>
                </c:lvl>
                <c:lvl>
                  <c:pt idx="0">
                    <c:v>XI</c:v>
                  </c:pt>
                  <c:pt idx="2">
                    <c:v>XII </c:v>
                  </c:pt>
                  <c:pt idx="9">
                    <c:v>XIII</c:v>
                  </c:pt>
                  <c:pt idx="20">
                    <c:v>XV</c:v>
                  </c:pt>
                  <c:pt idx="24">
                    <c:v>p. XVI</c:v>
                  </c:pt>
                  <c:pt idx="27">
                    <c:v>p. XVII</c:v>
                  </c:pt>
                  <c:pt idx="39">
                    <c:v>f. XVII</c:v>
                  </c:pt>
                  <c:pt idx="55">
                    <c:v>p. XVIII</c:v>
                  </c:pt>
                  <c:pt idx="66">
                    <c:v>f. XVIII</c:v>
                  </c:pt>
                  <c:pt idx="71">
                    <c:v> p. XX</c:v>
                  </c:pt>
                  <c:pt idx="92">
                    <c:v>m. XX</c:v>
                  </c:pt>
                  <c:pt idx="95">
                    <c:v> XX</c:v>
                  </c:pt>
                </c:lvl>
              </c:multiLvlStrCache>
            </c:multiLvlStrRef>
          </c:cat>
          <c:val>
            <c:numRef>
              <c:f>'OC Arcos para esp rosca'!$L$5:$L$100</c:f>
            </c:numRef>
          </c:val>
        </c:ser>
        <c:ser>
          <c:idx val="3"/>
          <c:order val="3"/>
          <c:cat>
            <c:multiLvlStrRef>
              <c:f>'OC Arcos para esp rosca'!$F$5:$I$100</c:f>
              <c:multiLvlStrCache>
                <c:ptCount val="96"/>
                <c:lvl>
                  <c:pt idx="0">
                    <c:v>PPCL05A</c:v>
                  </c:pt>
                  <c:pt idx="1">
                    <c:v>PPCL06A</c:v>
                  </c:pt>
                  <c:pt idx="2">
                    <c:v>PCDC04A</c:v>
                  </c:pt>
                  <c:pt idx="3">
                    <c:v>PCDC07A</c:v>
                  </c:pt>
                  <c:pt idx="4">
                    <c:v>PCDC08A</c:v>
                  </c:pt>
                  <c:pt idx="5">
                    <c:v>PCDC02A</c:v>
                  </c:pt>
                  <c:pt idx="6">
                    <c:v>PCDC03A</c:v>
                  </c:pt>
                  <c:pt idx="7">
                    <c:v>PCDC09A</c:v>
                  </c:pt>
                  <c:pt idx="8">
                    <c:v>PCDC01A</c:v>
                  </c:pt>
                  <c:pt idx="9">
                    <c:v>PMYR01A</c:v>
                  </c:pt>
                  <c:pt idx="10">
                    <c:v>PMYR04A</c:v>
                  </c:pt>
                  <c:pt idx="11">
                    <c:v>PMYR06A</c:v>
                  </c:pt>
                  <c:pt idx="12">
                    <c:v>PMYR07A</c:v>
                  </c:pt>
                  <c:pt idx="13">
                    <c:v>PMYR05A</c:v>
                  </c:pt>
                  <c:pt idx="14">
                    <c:v>PMYR08A</c:v>
                  </c:pt>
                  <c:pt idx="15">
                    <c:v>PMYR02A</c:v>
                  </c:pt>
                  <c:pt idx="16">
                    <c:v>PMYR03A</c:v>
                  </c:pt>
                  <c:pt idx="17">
                    <c:v>PVMC02A</c:v>
                  </c:pt>
                  <c:pt idx="18">
                    <c:v>PVMC03A</c:v>
                  </c:pt>
                  <c:pt idx="19">
                    <c:v>PVMC04A</c:v>
                  </c:pt>
                  <c:pt idx="20">
                    <c:v>PHSL04A</c:v>
                  </c:pt>
                  <c:pt idx="21">
                    <c:v>PHSL03A</c:v>
                  </c:pt>
                  <c:pt idx="22">
                    <c:v>PHSL01A</c:v>
                  </c:pt>
                  <c:pt idx="23">
                    <c:v>PHSL02A</c:v>
                  </c:pt>
                  <c:pt idx="24">
                    <c:v>PPCL02A</c:v>
                  </c:pt>
                  <c:pt idx="25">
                    <c:v>PPCL01A</c:v>
                  </c:pt>
                  <c:pt idx="26">
                    <c:v>PPCL03A</c:v>
                  </c:pt>
                  <c:pt idx="27">
                    <c:v>PMZC05A</c:v>
                  </c:pt>
                  <c:pt idx="28">
                    <c:v>PMZC06A</c:v>
                  </c:pt>
                  <c:pt idx="29">
                    <c:v>PMZC02A</c:v>
                  </c:pt>
                  <c:pt idx="30">
                    <c:v>PMZC03A</c:v>
                  </c:pt>
                  <c:pt idx="31">
                    <c:v>PMZC04A</c:v>
                  </c:pt>
                  <c:pt idx="32">
                    <c:v>PMZC01A</c:v>
                  </c:pt>
                  <c:pt idx="33">
                    <c:v>PMZC07A</c:v>
                  </c:pt>
                  <c:pt idx="34">
                    <c:v>PSLD06A</c:v>
                  </c:pt>
                  <c:pt idx="35">
                    <c:v>PSLD05A</c:v>
                  </c:pt>
                  <c:pt idx="36">
                    <c:v>PSLD07A</c:v>
                  </c:pt>
                  <c:pt idx="37">
                    <c:v>PSLD09A</c:v>
                  </c:pt>
                  <c:pt idx="38">
                    <c:v>PSLD08A</c:v>
                  </c:pt>
                  <c:pt idx="39">
                    <c:v>PSLD10A</c:v>
                  </c:pt>
                  <c:pt idx="40">
                    <c:v>PMZC13A</c:v>
                  </c:pt>
                  <c:pt idx="41">
                    <c:v>PSLD01A</c:v>
                  </c:pt>
                  <c:pt idx="42">
                    <c:v>PSLD02A</c:v>
                  </c:pt>
                  <c:pt idx="43">
                    <c:v>PVMC08A</c:v>
                  </c:pt>
                  <c:pt idx="44">
                    <c:v>PSLD04A</c:v>
                  </c:pt>
                  <c:pt idx="45">
                    <c:v>PVMC01A</c:v>
                  </c:pt>
                  <c:pt idx="46">
                    <c:v>PSLD03A</c:v>
                  </c:pt>
                  <c:pt idx="47">
                    <c:v>PMZC12A</c:v>
                  </c:pt>
                  <c:pt idx="48">
                    <c:v>PMZC09A</c:v>
                  </c:pt>
                  <c:pt idx="49">
                    <c:v>PMZC11A</c:v>
                  </c:pt>
                  <c:pt idx="50">
                    <c:v>PVMC06A</c:v>
                  </c:pt>
                  <c:pt idx="51">
                    <c:v>PMZC10A</c:v>
                  </c:pt>
                  <c:pt idx="52">
                    <c:v>PMZC08A</c:v>
                  </c:pt>
                  <c:pt idx="53">
                    <c:v>PVMC05A</c:v>
                  </c:pt>
                  <c:pt idx="54">
                    <c:v>PVMC07A</c:v>
                  </c:pt>
                  <c:pt idx="55">
                    <c:v>PCDC05A</c:v>
                  </c:pt>
                  <c:pt idx="56">
                    <c:v>PVMC09A</c:v>
                  </c:pt>
                  <c:pt idx="57">
                    <c:v>PVMC10A</c:v>
                  </c:pt>
                  <c:pt idx="58">
                    <c:v>PVMC11A</c:v>
                  </c:pt>
                  <c:pt idx="59">
                    <c:v>PCDC06A</c:v>
                  </c:pt>
                  <c:pt idx="60">
                    <c:v>PVLD01A</c:v>
                  </c:pt>
                  <c:pt idx="61">
                    <c:v>PVLD02A</c:v>
                  </c:pt>
                  <c:pt idx="62">
                    <c:v>PVLD03A</c:v>
                  </c:pt>
                  <c:pt idx="63">
                    <c:v>PVLD04A</c:v>
                  </c:pt>
                  <c:pt idx="64">
                    <c:v>PVLD05A</c:v>
                  </c:pt>
                  <c:pt idx="65">
                    <c:v>PPCL04A</c:v>
                  </c:pt>
                  <c:pt idx="66">
                    <c:v>PGRD03A</c:v>
                  </c:pt>
                  <c:pt idx="67">
                    <c:v>PGRD04A</c:v>
                  </c:pt>
                  <c:pt idx="68">
                    <c:v>PGRD02A</c:v>
                  </c:pt>
                  <c:pt idx="69">
                    <c:v>PGRD01A</c:v>
                  </c:pt>
                  <c:pt idx="70">
                    <c:v>PGRD05A</c:v>
                  </c:pt>
                  <c:pt idx="71">
                    <c:v>PVRC01A</c:v>
                  </c:pt>
                  <c:pt idx="72">
                    <c:v>PVRC02A</c:v>
                  </c:pt>
                  <c:pt idx="73">
                    <c:v>PVRC03A</c:v>
                  </c:pt>
                  <c:pt idx="74">
                    <c:v>PDGU03A</c:v>
                  </c:pt>
                  <c:pt idx="75">
                    <c:v>PDGU05A</c:v>
                  </c:pt>
                  <c:pt idx="76">
                    <c:v>PSLD13A</c:v>
                  </c:pt>
                  <c:pt idx="77">
                    <c:v>PSLD14A</c:v>
                  </c:pt>
                  <c:pt idx="78">
                    <c:v>PSLD16A</c:v>
                  </c:pt>
                  <c:pt idx="79">
                    <c:v>PSLD17A</c:v>
                  </c:pt>
                  <c:pt idx="80">
                    <c:v>PSLD15A</c:v>
                  </c:pt>
                  <c:pt idx="81">
                    <c:v>PDGU06A</c:v>
                  </c:pt>
                  <c:pt idx="82">
                    <c:v>PDGU01A</c:v>
                  </c:pt>
                  <c:pt idx="83">
                    <c:v>PSLD12A</c:v>
                  </c:pt>
                  <c:pt idx="84">
                    <c:v>PSLD11A</c:v>
                  </c:pt>
                  <c:pt idx="85">
                    <c:v>PSLD18A</c:v>
                  </c:pt>
                  <c:pt idx="86">
                    <c:v>PDGU02A</c:v>
                  </c:pt>
                  <c:pt idx="87">
                    <c:v>PSLD19A</c:v>
                  </c:pt>
                  <c:pt idx="88">
                    <c:v>PSLD21A</c:v>
                  </c:pt>
                  <c:pt idx="89">
                    <c:v>PSLD20A</c:v>
                  </c:pt>
                  <c:pt idx="90">
                    <c:v>PDGU04A</c:v>
                  </c:pt>
                  <c:pt idx="91">
                    <c:v>PSLD22A</c:v>
                  </c:pt>
                  <c:pt idx="92">
                    <c:v>PSID01A</c:v>
                  </c:pt>
                  <c:pt idx="93">
                    <c:v>PSID02A</c:v>
                  </c:pt>
                  <c:pt idx="94">
                    <c:v>PSID03A</c:v>
                  </c:pt>
                  <c:pt idx="95">
                    <c:v>PHSL05A</c:v>
                  </c:pt>
                </c:lvl>
                <c:lvl>
                  <c:pt idx="0">
                    <c:v>XI</c:v>
                  </c:pt>
                  <c:pt idx="2">
                    <c:v>XII </c:v>
                  </c:pt>
                  <c:pt idx="9">
                    <c:v>XIII</c:v>
                  </c:pt>
                  <c:pt idx="20">
                    <c:v>XV</c:v>
                  </c:pt>
                  <c:pt idx="24">
                    <c:v>p. XVI</c:v>
                  </c:pt>
                  <c:pt idx="27">
                    <c:v>p. XVII</c:v>
                  </c:pt>
                  <c:pt idx="39">
                    <c:v>f. XVII</c:v>
                  </c:pt>
                  <c:pt idx="55">
                    <c:v>p. XVIII</c:v>
                  </c:pt>
                  <c:pt idx="66">
                    <c:v>f. XVIII</c:v>
                  </c:pt>
                  <c:pt idx="71">
                    <c:v> p. XX</c:v>
                  </c:pt>
                  <c:pt idx="92">
                    <c:v>m. XX</c:v>
                  </c:pt>
                  <c:pt idx="95">
                    <c:v> XX</c:v>
                  </c:pt>
                </c:lvl>
              </c:multiLvlStrCache>
            </c:multiLvlStrRef>
          </c:cat>
          <c:val>
            <c:numRef>
              <c:f>'OC Arcos para esp rosca'!$M$5:$M$100</c:f>
            </c:numRef>
          </c:val>
        </c:ser>
        <c:ser>
          <c:idx val="4"/>
          <c:order val="4"/>
          <c:cat>
            <c:multiLvlStrRef>
              <c:f>'OC Arcos para esp rosca'!$F$5:$I$100</c:f>
              <c:multiLvlStrCache>
                <c:ptCount val="96"/>
                <c:lvl>
                  <c:pt idx="0">
                    <c:v>PPCL05A</c:v>
                  </c:pt>
                  <c:pt idx="1">
                    <c:v>PPCL06A</c:v>
                  </c:pt>
                  <c:pt idx="2">
                    <c:v>PCDC04A</c:v>
                  </c:pt>
                  <c:pt idx="3">
                    <c:v>PCDC07A</c:v>
                  </c:pt>
                  <c:pt idx="4">
                    <c:v>PCDC08A</c:v>
                  </c:pt>
                  <c:pt idx="5">
                    <c:v>PCDC02A</c:v>
                  </c:pt>
                  <c:pt idx="6">
                    <c:v>PCDC03A</c:v>
                  </c:pt>
                  <c:pt idx="7">
                    <c:v>PCDC09A</c:v>
                  </c:pt>
                  <c:pt idx="8">
                    <c:v>PCDC01A</c:v>
                  </c:pt>
                  <c:pt idx="9">
                    <c:v>PMYR01A</c:v>
                  </c:pt>
                  <c:pt idx="10">
                    <c:v>PMYR04A</c:v>
                  </c:pt>
                  <c:pt idx="11">
                    <c:v>PMYR06A</c:v>
                  </c:pt>
                  <c:pt idx="12">
                    <c:v>PMYR07A</c:v>
                  </c:pt>
                  <c:pt idx="13">
                    <c:v>PMYR05A</c:v>
                  </c:pt>
                  <c:pt idx="14">
                    <c:v>PMYR08A</c:v>
                  </c:pt>
                  <c:pt idx="15">
                    <c:v>PMYR02A</c:v>
                  </c:pt>
                  <c:pt idx="16">
                    <c:v>PMYR03A</c:v>
                  </c:pt>
                  <c:pt idx="17">
                    <c:v>PVMC02A</c:v>
                  </c:pt>
                  <c:pt idx="18">
                    <c:v>PVMC03A</c:v>
                  </c:pt>
                  <c:pt idx="19">
                    <c:v>PVMC04A</c:v>
                  </c:pt>
                  <c:pt idx="20">
                    <c:v>PHSL04A</c:v>
                  </c:pt>
                  <c:pt idx="21">
                    <c:v>PHSL03A</c:v>
                  </c:pt>
                  <c:pt idx="22">
                    <c:v>PHSL01A</c:v>
                  </c:pt>
                  <c:pt idx="23">
                    <c:v>PHSL02A</c:v>
                  </c:pt>
                  <c:pt idx="24">
                    <c:v>PPCL02A</c:v>
                  </c:pt>
                  <c:pt idx="25">
                    <c:v>PPCL01A</c:v>
                  </c:pt>
                  <c:pt idx="26">
                    <c:v>PPCL03A</c:v>
                  </c:pt>
                  <c:pt idx="27">
                    <c:v>PMZC05A</c:v>
                  </c:pt>
                  <c:pt idx="28">
                    <c:v>PMZC06A</c:v>
                  </c:pt>
                  <c:pt idx="29">
                    <c:v>PMZC02A</c:v>
                  </c:pt>
                  <c:pt idx="30">
                    <c:v>PMZC03A</c:v>
                  </c:pt>
                  <c:pt idx="31">
                    <c:v>PMZC04A</c:v>
                  </c:pt>
                  <c:pt idx="32">
                    <c:v>PMZC01A</c:v>
                  </c:pt>
                  <c:pt idx="33">
                    <c:v>PMZC07A</c:v>
                  </c:pt>
                  <c:pt idx="34">
                    <c:v>PSLD06A</c:v>
                  </c:pt>
                  <c:pt idx="35">
                    <c:v>PSLD05A</c:v>
                  </c:pt>
                  <c:pt idx="36">
                    <c:v>PSLD07A</c:v>
                  </c:pt>
                  <c:pt idx="37">
                    <c:v>PSLD09A</c:v>
                  </c:pt>
                  <c:pt idx="38">
                    <c:v>PSLD08A</c:v>
                  </c:pt>
                  <c:pt idx="39">
                    <c:v>PSLD10A</c:v>
                  </c:pt>
                  <c:pt idx="40">
                    <c:v>PMZC13A</c:v>
                  </c:pt>
                  <c:pt idx="41">
                    <c:v>PSLD01A</c:v>
                  </c:pt>
                  <c:pt idx="42">
                    <c:v>PSLD02A</c:v>
                  </c:pt>
                  <c:pt idx="43">
                    <c:v>PVMC08A</c:v>
                  </c:pt>
                  <c:pt idx="44">
                    <c:v>PSLD04A</c:v>
                  </c:pt>
                  <c:pt idx="45">
                    <c:v>PVMC01A</c:v>
                  </c:pt>
                  <c:pt idx="46">
                    <c:v>PSLD03A</c:v>
                  </c:pt>
                  <c:pt idx="47">
                    <c:v>PMZC12A</c:v>
                  </c:pt>
                  <c:pt idx="48">
                    <c:v>PMZC09A</c:v>
                  </c:pt>
                  <c:pt idx="49">
                    <c:v>PMZC11A</c:v>
                  </c:pt>
                  <c:pt idx="50">
                    <c:v>PVMC06A</c:v>
                  </c:pt>
                  <c:pt idx="51">
                    <c:v>PMZC10A</c:v>
                  </c:pt>
                  <c:pt idx="52">
                    <c:v>PMZC08A</c:v>
                  </c:pt>
                  <c:pt idx="53">
                    <c:v>PVMC05A</c:v>
                  </c:pt>
                  <c:pt idx="54">
                    <c:v>PVMC07A</c:v>
                  </c:pt>
                  <c:pt idx="55">
                    <c:v>PCDC05A</c:v>
                  </c:pt>
                  <c:pt idx="56">
                    <c:v>PVMC09A</c:v>
                  </c:pt>
                  <c:pt idx="57">
                    <c:v>PVMC10A</c:v>
                  </c:pt>
                  <c:pt idx="58">
                    <c:v>PVMC11A</c:v>
                  </c:pt>
                  <c:pt idx="59">
                    <c:v>PCDC06A</c:v>
                  </c:pt>
                  <c:pt idx="60">
                    <c:v>PVLD01A</c:v>
                  </c:pt>
                  <c:pt idx="61">
                    <c:v>PVLD02A</c:v>
                  </c:pt>
                  <c:pt idx="62">
                    <c:v>PVLD03A</c:v>
                  </c:pt>
                  <c:pt idx="63">
                    <c:v>PVLD04A</c:v>
                  </c:pt>
                  <c:pt idx="64">
                    <c:v>PVLD05A</c:v>
                  </c:pt>
                  <c:pt idx="65">
                    <c:v>PPCL04A</c:v>
                  </c:pt>
                  <c:pt idx="66">
                    <c:v>PGRD03A</c:v>
                  </c:pt>
                  <c:pt idx="67">
                    <c:v>PGRD04A</c:v>
                  </c:pt>
                  <c:pt idx="68">
                    <c:v>PGRD02A</c:v>
                  </c:pt>
                  <c:pt idx="69">
                    <c:v>PGRD01A</c:v>
                  </c:pt>
                  <c:pt idx="70">
                    <c:v>PGRD05A</c:v>
                  </c:pt>
                  <c:pt idx="71">
                    <c:v>PVRC01A</c:v>
                  </c:pt>
                  <c:pt idx="72">
                    <c:v>PVRC02A</c:v>
                  </c:pt>
                  <c:pt idx="73">
                    <c:v>PVRC03A</c:v>
                  </c:pt>
                  <c:pt idx="74">
                    <c:v>PDGU03A</c:v>
                  </c:pt>
                  <c:pt idx="75">
                    <c:v>PDGU05A</c:v>
                  </c:pt>
                  <c:pt idx="76">
                    <c:v>PSLD13A</c:v>
                  </c:pt>
                  <c:pt idx="77">
                    <c:v>PSLD14A</c:v>
                  </c:pt>
                  <c:pt idx="78">
                    <c:v>PSLD16A</c:v>
                  </c:pt>
                  <c:pt idx="79">
                    <c:v>PSLD17A</c:v>
                  </c:pt>
                  <c:pt idx="80">
                    <c:v>PSLD15A</c:v>
                  </c:pt>
                  <c:pt idx="81">
                    <c:v>PDGU06A</c:v>
                  </c:pt>
                  <c:pt idx="82">
                    <c:v>PDGU01A</c:v>
                  </c:pt>
                  <c:pt idx="83">
                    <c:v>PSLD12A</c:v>
                  </c:pt>
                  <c:pt idx="84">
                    <c:v>PSLD11A</c:v>
                  </c:pt>
                  <c:pt idx="85">
                    <c:v>PSLD18A</c:v>
                  </c:pt>
                  <c:pt idx="86">
                    <c:v>PDGU02A</c:v>
                  </c:pt>
                  <c:pt idx="87">
                    <c:v>PSLD19A</c:v>
                  </c:pt>
                  <c:pt idx="88">
                    <c:v>PSLD21A</c:v>
                  </c:pt>
                  <c:pt idx="89">
                    <c:v>PSLD20A</c:v>
                  </c:pt>
                  <c:pt idx="90">
                    <c:v>PDGU04A</c:v>
                  </c:pt>
                  <c:pt idx="91">
                    <c:v>PSLD22A</c:v>
                  </c:pt>
                  <c:pt idx="92">
                    <c:v>PSID01A</c:v>
                  </c:pt>
                  <c:pt idx="93">
                    <c:v>PSID02A</c:v>
                  </c:pt>
                  <c:pt idx="94">
                    <c:v>PSID03A</c:v>
                  </c:pt>
                  <c:pt idx="95">
                    <c:v>PHSL05A</c:v>
                  </c:pt>
                </c:lvl>
                <c:lvl>
                  <c:pt idx="0">
                    <c:v>XI</c:v>
                  </c:pt>
                  <c:pt idx="2">
                    <c:v>XII </c:v>
                  </c:pt>
                  <c:pt idx="9">
                    <c:v>XIII</c:v>
                  </c:pt>
                  <c:pt idx="20">
                    <c:v>XV</c:v>
                  </c:pt>
                  <c:pt idx="24">
                    <c:v>p. XVI</c:v>
                  </c:pt>
                  <c:pt idx="27">
                    <c:v>p. XVII</c:v>
                  </c:pt>
                  <c:pt idx="39">
                    <c:v>f. XVII</c:v>
                  </c:pt>
                  <c:pt idx="55">
                    <c:v>p. XVIII</c:v>
                  </c:pt>
                  <c:pt idx="66">
                    <c:v>f. XVIII</c:v>
                  </c:pt>
                  <c:pt idx="71">
                    <c:v> p. XX</c:v>
                  </c:pt>
                  <c:pt idx="92">
                    <c:v>m. XX</c:v>
                  </c:pt>
                  <c:pt idx="95">
                    <c:v> XX</c:v>
                  </c:pt>
                </c:lvl>
              </c:multiLvlStrCache>
            </c:multiLvlStrRef>
          </c:cat>
          <c:val>
            <c:numRef>
              <c:f>'OC Arcos para esp rosca'!$N$5:$N$100</c:f>
              <c:numCache>
                <c:formatCode>0.000</c:formatCode>
                <c:ptCount val="96"/>
                <c:pt idx="0">
                  <c:v>4.8514851485148516E-2</c:v>
                </c:pt>
                <c:pt idx="1">
                  <c:v>7.5384615384615383E-2</c:v>
                </c:pt>
                <c:pt idx="2">
                  <c:v>6.8000000000000005E-2</c:v>
                </c:pt>
                <c:pt idx="3">
                  <c:v>6.9565217391304349E-2</c:v>
                </c:pt>
                <c:pt idx="4">
                  <c:v>7.2727272727272738E-2</c:v>
                </c:pt>
                <c:pt idx="5">
                  <c:v>8.2191780821917804E-2</c:v>
                </c:pt>
                <c:pt idx="6">
                  <c:v>8.3333333333333329E-2</c:v>
                </c:pt>
                <c:pt idx="7">
                  <c:v>8.8888888888888892E-2</c:v>
                </c:pt>
                <c:pt idx="8">
                  <c:v>9.5238095238095233E-2</c:v>
                </c:pt>
                <c:pt idx="9">
                  <c:v>8.7777777777777788E-2</c:v>
                </c:pt>
                <c:pt idx="10">
                  <c:v>8.9610389610389599E-2</c:v>
                </c:pt>
                <c:pt idx="11">
                  <c:v>8.9610389610389599E-2</c:v>
                </c:pt>
                <c:pt idx="12">
                  <c:v>9.1999999999999998E-2</c:v>
                </c:pt>
                <c:pt idx="13">
                  <c:v>8.1176470588235294E-2</c:v>
                </c:pt>
                <c:pt idx="14">
                  <c:v>8.1176470588235294E-2</c:v>
                </c:pt>
                <c:pt idx="15">
                  <c:v>7.8095238095238093E-2</c:v>
                </c:pt>
                <c:pt idx="16">
                  <c:v>7.3469387755102034E-2</c:v>
                </c:pt>
                <c:pt idx="17">
                  <c:v>7.195121951219513E-2</c:v>
                </c:pt>
                <c:pt idx="18">
                  <c:v>6.9411764705882353E-2</c:v>
                </c:pt>
                <c:pt idx="19">
                  <c:v>6.8674698795180705E-2</c:v>
                </c:pt>
                <c:pt idx="20">
                  <c:v>6.4935064935064929E-2</c:v>
                </c:pt>
                <c:pt idx="21">
                  <c:v>5.6666666666666671E-2</c:v>
                </c:pt>
                <c:pt idx="22">
                  <c:v>5.8333333333333327E-2</c:v>
                </c:pt>
                <c:pt idx="23">
                  <c:v>5.3260869565217396E-2</c:v>
                </c:pt>
                <c:pt idx="24">
                  <c:v>5.7142857142857148E-2</c:v>
                </c:pt>
                <c:pt idx="25">
                  <c:v>5.8571428571428566E-2</c:v>
                </c:pt>
                <c:pt idx="26">
                  <c:v>5.7831325301204814E-2</c:v>
                </c:pt>
                <c:pt idx="27">
                  <c:v>6.8000000000000005E-2</c:v>
                </c:pt>
                <c:pt idx="28">
                  <c:v>6.8000000000000005E-2</c:v>
                </c:pt>
                <c:pt idx="29">
                  <c:v>6.8918918918918923E-2</c:v>
                </c:pt>
                <c:pt idx="30">
                  <c:v>7.2857142857142856E-2</c:v>
                </c:pt>
                <c:pt idx="31">
                  <c:v>7.2857142857142856E-2</c:v>
                </c:pt>
                <c:pt idx="32">
                  <c:v>7.6691729323308269E-2</c:v>
                </c:pt>
                <c:pt idx="33">
                  <c:v>7.6923076923076927E-2</c:v>
                </c:pt>
                <c:pt idx="34">
                  <c:v>8.9230769230769225E-2</c:v>
                </c:pt>
                <c:pt idx="35">
                  <c:v>9.1338582677165353E-2</c:v>
                </c:pt>
                <c:pt idx="36">
                  <c:v>9.5714285714285724E-2</c:v>
                </c:pt>
                <c:pt idx="37">
                  <c:v>9.5714285714285724E-2</c:v>
                </c:pt>
                <c:pt idx="38">
                  <c:v>0.10298507462686567</c:v>
                </c:pt>
                <c:pt idx="39">
                  <c:v>0.11267605633802819</c:v>
                </c:pt>
                <c:pt idx="40">
                  <c:v>9.580838323353294E-2</c:v>
                </c:pt>
                <c:pt idx="41">
                  <c:v>8.7878787878787876E-2</c:v>
                </c:pt>
                <c:pt idx="42">
                  <c:v>8.6567164179104469E-2</c:v>
                </c:pt>
                <c:pt idx="43">
                  <c:v>8.3211678832116789E-2</c:v>
                </c:pt>
                <c:pt idx="44">
                  <c:v>8.0555555555555547E-2</c:v>
                </c:pt>
                <c:pt idx="45">
                  <c:v>8.1250000000000003E-2</c:v>
                </c:pt>
                <c:pt idx="46">
                  <c:v>7.9452054794520541E-2</c:v>
                </c:pt>
                <c:pt idx="47">
                  <c:v>7.5806451612903225E-2</c:v>
                </c:pt>
                <c:pt idx="48">
                  <c:v>6.9863013698630141E-2</c:v>
                </c:pt>
                <c:pt idx="49">
                  <c:v>7.0588235294117646E-2</c:v>
                </c:pt>
                <c:pt idx="50">
                  <c:v>6.5882352941176475E-2</c:v>
                </c:pt>
                <c:pt idx="51">
                  <c:v>6.7605633802816908E-2</c:v>
                </c:pt>
                <c:pt idx="52">
                  <c:v>6.5384615384615388E-2</c:v>
                </c:pt>
                <c:pt idx="53">
                  <c:v>6.477272727272726E-2</c:v>
                </c:pt>
                <c:pt idx="54">
                  <c:v>5.789473684210527E-2</c:v>
                </c:pt>
                <c:pt idx="55">
                  <c:v>5.9130434782608703E-2</c:v>
                </c:pt>
                <c:pt idx="56">
                  <c:v>6.0638297872340416E-2</c:v>
                </c:pt>
                <c:pt idx="57">
                  <c:v>6.170212765957446E-2</c:v>
                </c:pt>
                <c:pt idx="58">
                  <c:v>6.4444444444444443E-2</c:v>
                </c:pt>
                <c:pt idx="59">
                  <c:v>6.8695652173913047E-2</c:v>
                </c:pt>
                <c:pt idx="60">
                  <c:v>6.0975609756097567E-2</c:v>
                </c:pt>
                <c:pt idx="61">
                  <c:v>5.3191489361702128E-2</c:v>
                </c:pt>
                <c:pt idx="62">
                  <c:v>5.0505050505050504E-2</c:v>
                </c:pt>
                <c:pt idx="63">
                  <c:v>4.6296296296296294E-2</c:v>
                </c:pt>
                <c:pt idx="64">
                  <c:v>4.6296296296296294E-2</c:v>
                </c:pt>
                <c:pt idx="65">
                  <c:v>3.3561643835616439E-2</c:v>
                </c:pt>
                <c:pt idx="66">
                  <c:v>3.8636363636363642E-2</c:v>
                </c:pt>
                <c:pt idx="67">
                  <c:v>4.4642857142857144E-2</c:v>
                </c:pt>
                <c:pt idx="68">
                  <c:v>4.4642857142857144E-2</c:v>
                </c:pt>
                <c:pt idx="69">
                  <c:v>4.6666666666666669E-2</c:v>
                </c:pt>
                <c:pt idx="70">
                  <c:v>4.7115384615384615E-2</c:v>
                </c:pt>
                <c:pt idx="71">
                  <c:v>5.7499999999999996E-2</c:v>
                </c:pt>
                <c:pt idx="72">
                  <c:v>5.7499999999999996E-2</c:v>
                </c:pt>
                <c:pt idx="73">
                  <c:v>5.7499999999999996E-2</c:v>
                </c:pt>
                <c:pt idx="74">
                  <c:v>8.3544303797468356E-2</c:v>
                </c:pt>
                <c:pt idx="75">
                  <c:v>9.1780821917808231E-2</c:v>
                </c:pt>
                <c:pt idx="76">
                  <c:v>9.2380952380952383E-2</c:v>
                </c:pt>
                <c:pt idx="77">
                  <c:v>9.3269230769230757E-2</c:v>
                </c:pt>
                <c:pt idx="78">
                  <c:v>9.8039215686274522E-2</c:v>
                </c:pt>
                <c:pt idx="79">
                  <c:v>9.8979591836734687E-2</c:v>
                </c:pt>
                <c:pt idx="80">
                  <c:v>0.11358024691358026</c:v>
                </c:pt>
                <c:pt idx="81">
                  <c:v>0.13076923076923078</c:v>
                </c:pt>
                <c:pt idx="82">
                  <c:v>0.13487475915221578</c:v>
                </c:pt>
                <c:pt idx="83">
                  <c:v>0.115</c:v>
                </c:pt>
                <c:pt idx="84">
                  <c:v>0.10128205128205128</c:v>
                </c:pt>
                <c:pt idx="85">
                  <c:v>0.1</c:v>
                </c:pt>
                <c:pt idx="86">
                  <c:v>9.5890410958904104E-2</c:v>
                </c:pt>
                <c:pt idx="87">
                  <c:v>9.0740740740740733E-2</c:v>
                </c:pt>
                <c:pt idx="88">
                  <c:v>8.6315789473684207E-2</c:v>
                </c:pt>
                <c:pt idx="89">
                  <c:v>8.5294117647058826E-2</c:v>
                </c:pt>
                <c:pt idx="90">
                  <c:v>8.1395348837209294E-2</c:v>
                </c:pt>
                <c:pt idx="91">
                  <c:v>7.6923076923076927E-2</c:v>
                </c:pt>
                <c:pt idx="92">
                  <c:v>5.0340136054421773E-2</c:v>
                </c:pt>
                <c:pt idx="93">
                  <c:v>5.0340136054421773E-2</c:v>
                </c:pt>
                <c:pt idx="94">
                  <c:v>5.0340136054421773E-2</c:v>
                </c:pt>
              </c:numCache>
            </c:numRef>
          </c:val>
        </c:ser>
        <c:dLbls/>
        <c:axId val="32423936"/>
        <c:axId val="32425472"/>
      </c:barChart>
      <c:catAx>
        <c:axId val="32423936"/>
        <c:scaling>
          <c:orientation val="minMax"/>
        </c:scaling>
        <c:axPos val="b"/>
        <c:majorTickMark val="none"/>
        <c:tickLblPos val="nextTo"/>
        <c:crossAx val="32425472"/>
        <c:crosses val="autoZero"/>
        <c:auto val="1"/>
        <c:lblAlgn val="ctr"/>
        <c:lblOffset val="100"/>
      </c:catAx>
      <c:valAx>
        <c:axId val="32425472"/>
        <c:scaling>
          <c:orientation val="minMax"/>
        </c:scaling>
        <c:axPos val="l"/>
        <c:majorGridlines/>
        <c:numFmt formatCode="0.000" sourceLinked="1"/>
        <c:majorTickMark val="none"/>
        <c:tickLblPos val="nextTo"/>
        <c:crossAx val="32423936"/>
        <c:crosses val="autoZero"/>
        <c:crossBetween val="between"/>
      </c:valAx>
    </c:plotArea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Flecha/Luz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flecha'!$J$5:$J$100</c:f>
            </c:numRef>
          </c:val>
        </c:ser>
        <c:ser>
          <c:idx val="1"/>
          <c:order val="1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flecha'!$K$5:$K$100</c:f>
            </c:numRef>
          </c:val>
        </c:ser>
        <c:ser>
          <c:idx val="2"/>
          <c:order val="2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flecha'!$L$5:$L$100</c:f>
            </c:numRef>
          </c:val>
        </c:ser>
        <c:ser>
          <c:idx val="3"/>
          <c:order val="3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flecha'!$M$5:$M$100</c:f>
            </c:numRef>
          </c:val>
        </c:ser>
        <c:ser>
          <c:idx val="4"/>
          <c:order val="4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flecha'!$N$5:$N$100</c:f>
            </c:numRef>
          </c:val>
        </c:ser>
        <c:ser>
          <c:idx val="5"/>
          <c:order val="5"/>
          <c:cat>
            <c:multiLvlStrRef>
              <c:f>'OC Arcos para flecha'!$F$5:$I$100</c:f>
              <c:multiLvlStrCache>
                <c:ptCount val="96"/>
                <c:lvl>
                  <c:pt idx="0">
                    <c:v>PVRC01A</c:v>
                  </c:pt>
                  <c:pt idx="1">
                    <c:v>PVRC02A</c:v>
                  </c:pt>
                  <c:pt idx="2">
                    <c:v>PVRC03A</c:v>
                  </c:pt>
                  <c:pt idx="3">
                    <c:v>PGRD01A</c:v>
                  </c:pt>
                  <c:pt idx="4">
                    <c:v>PGRD02A</c:v>
                  </c:pt>
                  <c:pt idx="5">
                    <c:v>PGRD03A</c:v>
                  </c:pt>
                  <c:pt idx="6">
                    <c:v>PGRD04A</c:v>
                  </c:pt>
                  <c:pt idx="7">
                    <c:v>PGRD05A</c:v>
                  </c:pt>
                  <c:pt idx="8">
                    <c:v>PSLD01A</c:v>
                  </c:pt>
                  <c:pt idx="9">
                    <c:v>PSLD02A</c:v>
                  </c:pt>
                  <c:pt idx="10">
                    <c:v>PSLD03A</c:v>
                  </c:pt>
                  <c:pt idx="11">
                    <c:v>PSLD04A</c:v>
                  </c:pt>
                  <c:pt idx="12">
                    <c:v>PSLD05A</c:v>
                  </c:pt>
                  <c:pt idx="13">
                    <c:v>PSLD06A</c:v>
                  </c:pt>
                  <c:pt idx="14">
                    <c:v>PSLD07A</c:v>
                  </c:pt>
                  <c:pt idx="15">
                    <c:v>PSLD08A</c:v>
                  </c:pt>
                  <c:pt idx="16">
                    <c:v>PSLD09A</c:v>
                  </c:pt>
                  <c:pt idx="17">
                    <c:v>PSLD10A</c:v>
                  </c:pt>
                  <c:pt idx="18">
                    <c:v>PSLD11A</c:v>
                  </c:pt>
                  <c:pt idx="19">
                    <c:v>PSLD12A</c:v>
                  </c:pt>
                  <c:pt idx="20">
                    <c:v>PSLD13A</c:v>
                  </c:pt>
                  <c:pt idx="21">
                    <c:v>PSLD14A</c:v>
                  </c:pt>
                  <c:pt idx="22">
                    <c:v>PSLD15A</c:v>
                  </c:pt>
                  <c:pt idx="23">
                    <c:v>PSLD16A</c:v>
                  </c:pt>
                  <c:pt idx="24">
                    <c:v>PSLD17A</c:v>
                  </c:pt>
                  <c:pt idx="25">
                    <c:v>PSLD18A</c:v>
                  </c:pt>
                  <c:pt idx="26">
                    <c:v>PSLD19A</c:v>
                  </c:pt>
                  <c:pt idx="27">
                    <c:v>PSLD20A</c:v>
                  </c:pt>
                  <c:pt idx="28">
                    <c:v>PSLD21A</c:v>
                  </c:pt>
                  <c:pt idx="29">
                    <c:v>PSLD22A</c:v>
                  </c:pt>
                  <c:pt idx="30">
                    <c:v>PCDC01A</c:v>
                  </c:pt>
                  <c:pt idx="31">
                    <c:v>PCDC02A</c:v>
                  </c:pt>
                  <c:pt idx="32">
                    <c:v>PCDC03A</c:v>
                  </c:pt>
                  <c:pt idx="33">
                    <c:v>PCDC04A</c:v>
                  </c:pt>
                  <c:pt idx="34">
                    <c:v>PCDC05A</c:v>
                  </c:pt>
                  <c:pt idx="35">
                    <c:v>PCDC06A</c:v>
                  </c:pt>
                  <c:pt idx="36">
                    <c:v>PCDC07A</c:v>
                  </c:pt>
                  <c:pt idx="37">
                    <c:v>PCDC08A</c:v>
                  </c:pt>
                  <c:pt idx="38">
                    <c:v>PCDC09A</c:v>
                  </c:pt>
                  <c:pt idx="39">
                    <c:v>PVLD01A</c:v>
                  </c:pt>
                  <c:pt idx="40">
                    <c:v>PVLD02A</c:v>
                  </c:pt>
                  <c:pt idx="41">
                    <c:v>PVLD03A</c:v>
                  </c:pt>
                  <c:pt idx="42">
                    <c:v>PVLD04A</c:v>
                  </c:pt>
                  <c:pt idx="43">
                    <c:v>PVLD05A</c:v>
                  </c:pt>
                  <c:pt idx="44">
                    <c:v>PMZC01A</c:v>
                  </c:pt>
                  <c:pt idx="45">
                    <c:v>PMZC02A</c:v>
                  </c:pt>
                  <c:pt idx="46">
                    <c:v>PMZC03A</c:v>
                  </c:pt>
                  <c:pt idx="47">
                    <c:v>PMZC04A</c:v>
                  </c:pt>
                  <c:pt idx="48">
                    <c:v>PMZC05A</c:v>
                  </c:pt>
                  <c:pt idx="49">
                    <c:v>PMZC06A</c:v>
                  </c:pt>
                  <c:pt idx="50">
                    <c:v>PMZC07A</c:v>
                  </c:pt>
                  <c:pt idx="51">
                    <c:v>PMZC08A</c:v>
                  </c:pt>
                  <c:pt idx="52">
                    <c:v>PMZC09A</c:v>
                  </c:pt>
                  <c:pt idx="53">
                    <c:v>PMZC10A</c:v>
                  </c:pt>
                  <c:pt idx="54">
                    <c:v>PMZC11A</c:v>
                  </c:pt>
                  <c:pt idx="55">
                    <c:v>PMZC12A</c:v>
                  </c:pt>
                  <c:pt idx="56">
                    <c:v>PMZC13A</c:v>
                  </c:pt>
                  <c:pt idx="57">
                    <c:v>PHSL01A</c:v>
                  </c:pt>
                  <c:pt idx="58">
                    <c:v>PHSL02A</c:v>
                  </c:pt>
                  <c:pt idx="59">
                    <c:v>PHSL03A</c:v>
                  </c:pt>
                  <c:pt idx="60">
                    <c:v>PHSL04A</c:v>
                  </c:pt>
                  <c:pt idx="61">
                    <c:v>PHSL05A</c:v>
                  </c:pt>
                  <c:pt idx="62">
                    <c:v>PDGU01A</c:v>
                  </c:pt>
                  <c:pt idx="63">
                    <c:v>PDGU02A</c:v>
                  </c:pt>
                  <c:pt idx="64">
                    <c:v>PDGU03A</c:v>
                  </c:pt>
                  <c:pt idx="65">
                    <c:v>PDGU04A</c:v>
                  </c:pt>
                  <c:pt idx="66">
                    <c:v>PDGU05A</c:v>
                  </c:pt>
                  <c:pt idx="67">
                    <c:v>PDGU06A</c:v>
                  </c:pt>
                  <c:pt idx="68">
                    <c:v>PPCL01A</c:v>
                  </c:pt>
                  <c:pt idx="69">
                    <c:v>PPCL02A</c:v>
                  </c:pt>
                  <c:pt idx="70">
                    <c:v>PPCL03A</c:v>
                  </c:pt>
                  <c:pt idx="71">
                    <c:v>PPCL04A</c:v>
                  </c:pt>
                  <c:pt idx="72">
                    <c:v>PPCL05A</c:v>
                  </c:pt>
                  <c:pt idx="73">
                    <c:v>PPCL06A</c:v>
                  </c:pt>
                  <c:pt idx="74">
                    <c:v>PMYR01A</c:v>
                  </c:pt>
                  <c:pt idx="75">
                    <c:v>PMYR02A</c:v>
                  </c:pt>
                  <c:pt idx="76">
                    <c:v>PMYR03A</c:v>
                  </c:pt>
                  <c:pt idx="77">
                    <c:v>PMYR04A</c:v>
                  </c:pt>
                  <c:pt idx="78">
                    <c:v>PMYR05A</c:v>
                  </c:pt>
                  <c:pt idx="79">
                    <c:v>PMYR06A</c:v>
                  </c:pt>
                  <c:pt idx="80">
                    <c:v>PMYR07A</c:v>
                  </c:pt>
                  <c:pt idx="81">
                    <c:v>PMYR08A</c:v>
                  </c:pt>
                  <c:pt idx="82">
                    <c:v>PVMC01A</c:v>
                  </c:pt>
                  <c:pt idx="83">
                    <c:v>PVMC02A</c:v>
                  </c:pt>
                  <c:pt idx="84">
                    <c:v>PVMC03A</c:v>
                  </c:pt>
                  <c:pt idx="85">
                    <c:v>PVMC04A</c:v>
                  </c:pt>
                  <c:pt idx="86">
                    <c:v>PVMC05A</c:v>
                  </c:pt>
                  <c:pt idx="87">
                    <c:v>PVMC06A</c:v>
                  </c:pt>
                  <c:pt idx="88">
                    <c:v>PVMC07A</c:v>
                  </c:pt>
                  <c:pt idx="89">
                    <c:v>PVMC08A</c:v>
                  </c:pt>
                  <c:pt idx="90">
                    <c:v>PVMC09A</c:v>
                  </c:pt>
                  <c:pt idx="91">
                    <c:v>PVMC10A</c:v>
                  </c:pt>
                  <c:pt idx="92">
                    <c:v>PVMC11A</c:v>
                  </c:pt>
                  <c:pt idx="93">
                    <c:v>PSID01A</c:v>
                  </c:pt>
                  <c:pt idx="94">
                    <c:v>PSID02A</c:v>
                  </c:pt>
                  <c:pt idx="95">
                    <c:v>PSID03A</c:v>
                  </c:pt>
                </c:lvl>
                <c:lvl>
                  <c:pt idx="0">
                    <c:v> p. XX</c:v>
                  </c:pt>
                  <c:pt idx="6">
                    <c:v>f. XVIII</c:v>
                  </c:pt>
                  <c:pt idx="8">
                    <c:v>f. XVII</c:v>
                  </c:pt>
                  <c:pt idx="11">
                    <c:v>f. XVII</c:v>
                  </c:pt>
                  <c:pt idx="14">
                    <c:v>p. XVII</c:v>
                  </c:pt>
                  <c:pt idx="15">
                    <c:v>p. XVII</c:v>
                  </c:pt>
                  <c:pt idx="37">
                    <c:v>XII </c:v>
                  </c:pt>
                  <c:pt idx="48">
                    <c:v>p. XVII</c:v>
                  </c:pt>
                  <c:pt idx="52">
                    <c:v>f. XVII</c:v>
                  </c:pt>
                  <c:pt idx="63">
                    <c:v>p. XX</c:v>
                  </c:pt>
                  <c:pt idx="72">
                    <c:v>XI</c:v>
                  </c:pt>
                  <c:pt idx="80">
                    <c:v>XIII</c:v>
                  </c:pt>
                  <c:pt idx="92">
                    <c:v>p. XVIII</c:v>
                  </c:pt>
                </c:lvl>
              </c:multiLvlStrCache>
            </c:multiLvlStrRef>
          </c:cat>
          <c:val>
            <c:numRef>
              <c:f>'OC Arcos para flecha'!$O$5:$O$100</c:f>
              <c:numCache>
                <c:formatCode>0.00</c:formatCode>
                <c:ptCount val="96"/>
                <c:pt idx="0">
                  <c:v>0.17333333333333334</c:v>
                </c:pt>
                <c:pt idx="1">
                  <c:v>0.17333333333333334</c:v>
                </c:pt>
                <c:pt idx="2">
                  <c:v>0.17333333333333334</c:v>
                </c:pt>
                <c:pt idx="3">
                  <c:v>0.49523809523809526</c:v>
                </c:pt>
                <c:pt idx="4">
                  <c:v>0.4955357142857143</c:v>
                </c:pt>
                <c:pt idx="5">
                  <c:v>0.49242424242424243</c:v>
                </c:pt>
                <c:pt idx="6">
                  <c:v>0.4910714285714286</c:v>
                </c:pt>
                <c:pt idx="7">
                  <c:v>0.49038461538461531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0.44615384615384618</c:v>
                </c:pt>
                <c:pt idx="19">
                  <c:v>0.435</c:v>
                </c:pt>
                <c:pt idx="20">
                  <c:v>0.33142857142857141</c:v>
                </c:pt>
                <c:pt idx="21">
                  <c:v>0.33749999999999997</c:v>
                </c:pt>
                <c:pt idx="22">
                  <c:v>0.5</c:v>
                </c:pt>
                <c:pt idx="23">
                  <c:v>0.3411764705882353</c:v>
                </c:pt>
                <c:pt idx="24">
                  <c:v>0.35510204081632651</c:v>
                </c:pt>
                <c:pt idx="25">
                  <c:v>0.34799999999999998</c:v>
                </c:pt>
                <c:pt idx="26">
                  <c:v>0.32222222222222219</c:v>
                </c:pt>
                <c:pt idx="27">
                  <c:v>0.3411764705882353</c:v>
                </c:pt>
                <c:pt idx="28">
                  <c:v>0.36842105263157893</c:v>
                </c:pt>
                <c:pt idx="29">
                  <c:v>0.4448717948717949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</c:v>
                </c:pt>
                <c:pt idx="62">
                  <c:v>0.32755298651252407</c:v>
                </c:pt>
                <c:pt idx="63">
                  <c:v>0.28904109589041094</c:v>
                </c:pt>
                <c:pt idx="64">
                  <c:v>0.31645569620253161</c:v>
                </c:pt>
                <c:pt idx="65">
                  <c:v>0.26744186046511625</c:v>
                </c:pt>
                <c:pt idx="66">
                  <c:v>0.27397260273972601</c:v>
                </c:pt>
                <c:pt idx="67">
                  <c:v>0.34615384615384615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0.35616438356164387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0.45121951219512202</c:v>
                </c:pt>
                <c:pt idx="84">
                  <c:v>0.56235294117647061</c:v>
                </c:pt>
                <c:pt idx="85">
                  <c:v>0.59518072289156632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0.20748299319727892</c:v>
                </c:pt>
                <c:pt idx="94">
                  <c:v>0.20748299319727892</c:v>
                </c:pt>
                <c:pt idx="95">
                  <c:v>0.20748299319727892</c:v>
                </c:pt>
              </c:numCache>
            </c:numRef>
          </c:val>
        </c:ser>
        <c:dLbls/>
        <c:axId val="75045120"/>
        <c:axId val="75059200"/>
      </c:barChart>
      <c:catAx>
        <c:axId val="75045120"/>
        <c:scaling>
          <c:orientation val="minMax"/>
        </c:scaling>
        <c:axPos val="b"/>
        <c:majorTickMark val="none"/>
        <c:tickLblPos val="nextTo"/>
        <c:crossAx val="75059200"/>
        <c:crosses val="autoZero"/>
        <c:auto val="1"/>
        <c:lblAlgn val="ctr"/>
        <c:lblOffset val="100"/>
      </c:catAx>
      <c:valAx>
        <c:axId val="75059200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75045120"/>
        <c:crosses val="autoZero"/>
        <c:crossBetween val="between"/>
      </c:valAx>
    </c:plotArea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Anchura de Pila/Luz</a:t>
            </a:r>
          </a:p>
        </c:rich>
      </c:tx>
    </c:title>
    <c:plotArea>
      <c:layout>
        <c:manualLayout>
          <c:layoutTarget val="inner"/>
          <c:xMode val="edge"/>
          <c:yMode val="edge"/>
          <c:x val="4.5689774760210529E-2"/>
          <c:y val="8.995228008399285E-2"/>
          <c:w val="0.8679417471409171"/>
          <c:h val="0.76299333091853672"/>
        </c:manualLayout>
      </c:layout>
      <c:barChart>
        <c:barDir val="col"/>
        <c:grouping val="clustered"/>
        <c:ser>
          <c:idx val="0"/>
          <c:order val="0"/>
          <c:cat>
            <c:multiLvlStrRef>
              <c:f>'OC Pilas'!$R$5:$S$90</c:f>
              <c:multiLvlStrCache>
                <c:ptCount val="86"/>
                <c:lvl>
                  <c:pt idx="0">
                    <c:v>PPCL05P</c:v>
                  </c:pt>
                  <c:pt idx="1">
                    <c:v>PPCL04P</c:v>
                  </c:pt>
                  <c:pt idx="2">
                    <c:v>PCDC03P</c:v>
                  </c:pt>
                  <c:pt idx="3">
                    <c:v>PCDC04P</c:v>
                  </c:pt>
                  <c:pt idx="4">
                    <c:v>PCDC07P</c:v>
                  </c:pt>
                  <c:pt idx="5">
                    <c:v>PCDC09P</c:v>
                  </c:pt>
                  <c:pt idx="6">
                    <c:v>PCDC01P</c:v>
                  </c:pt>
                  <c:pt idx="7">
                    <c:v>PCDC02P</c:v>
                  </c:pt>
                  <c:pt idx="8">
                    <c:v>PCDC08P</c:v>
                  </c:pt>
                  <c:pt idx="9">
                    <c:v>PVMC04P</c:v>
                  </c:pt>
                  <c:pt idx="10">
                    <c:v>PVMC03P</c:v>
                  </c:pt>
                  <c:pt idx="11">
                    <c:v>PVMC02P</c:v>
                  </c:pt>
                  <c:pt idx="12">
                    <c:v>PHSL02P</c:v>
                  </c:pt>
                  <c:pt idx="13">
                    <c:v>PHSL03P</c:v>
                  </c:pt>
                  <c:pt idx="14">
                    <c:v>PHSL01P</c:v>
                  </c:pt>
                  <c:pt idx="15">
                    <c:v>PHSL04P</c:v>
                  </c:pt>
                  <c:pt idx="16">
                    <c:v>PPCL02P</c:v>
                  </c:pt>
                  <c:pt idx="17">
                    <c:v>PPCL01P</c:v>
                  </c:pt>
                  <c:pt idx="18">
                    <c:v>PPCL03P</c:v>
                  </c:pt>
                  <c:pt idx="19">
                    <c:v>PMZC05P</c:v>
                  </c:pt>
                  <c:pt idx="20">
                    <c:v>PMZC02P</c:v>
                  </c:pt>
                  <c:pt idx="21">
                    <c:v>PMZC01P</c:v>
                  </c:pt>
                  <c:pt idx="22">
                    <c:v>PMZC04P</c:v>
                  </c:pt>
                  <c:pt idx="23">
                    <c:v>PMZC03P</c:v>
                  </c:pt>
                  <c:pt idx="24">
                    <c:v>PSLD07P</c:v>
                  </c:pt>
                  <c:pt idx="25">
                    <c:v>PSLD08P</c:v>
                  </c:pt>
                  <c:pt idx="26">
                    <c:v>PSLD09P</c:v>
                  </c:pt>
                  <c:pt idx="27">
                    <c:v>PSLD06P</c:v>
                  </c:pt>
                  <c:pt idx="28">
                    <c:v>PSLD10P</c:v>
                  </c:pt>
                  <c:pt idx="29">
                    <c:v>PVMC07P</c:v>
                  </c:pt>
                  <c:pt idx="30">
                    <c:v>PVMC01P</c:v>
                  </c:pt>
                  <c:pt idx="31">
                    <c:v>PSLD01P</c:v>
                  </c:pt>
                  <c:pt idx="32">
                    <c:v>PSLD04P</c:v>
                  </c:pt>
                  <c:pt idx="33">
                    <c:v>PMZC12P</c:v>
                  </c:pt>
                  <c:pt idx="34">
                    <c:v>PMZC10P</c:v>
                  </c:pt>
                  <c:pt idx="35">
                    <c:v>PMZC09P</c:v>
                  </c:pt>
                  <c:pt idx="36">
                    <c:v>PSLD02P</c:v>
                  </c:pt>
                  <c:pt idx="37">
                    <c:v>PSLD03P</c:v>
                  </c:pt>
                  <c:pt idx="38">
                    <c:v>PMZC08P</c:v>
                  </c:pt>
                  <c:pt idx="39">
                    <c:v>PMZC11P</c:v>
                  </c:pt>
                  <c:pt idx="40">
                    <c:v>PVMC05P</c:v>
                  </c:pt>
                  <c:pt idx="41">
                    <c:v>PVMC06P</c:v>
                  </c:pt>
                  <c:pt idx="42">
                    <c:v>PSLD05P</c:v>
                  </c:pt>
                  <c:pt idx="43">
                    <c:v>PMZC06P</c:v>
                  </c:pt>
                  <c:pt idx="44">
                    <c:v>PSLD14P</c:v>
                  </c:pt>
                  <c:pt idx="45">
                    <c:v>PMZC07P</c:v>
                  </c:pt>
                  <c:pt idx="46">
                    <c:v>PSLD16P</c:v>
                  </c:pt>
                  <c:pt idx="47">
                    <c:v>PCDC05P</c:v>
                  </c:pt>
                  <c:pt idx="48">
                    <c:v>PSLD17P</c:v>
                  </c:pt>
                  <c:pt idx="49">
                    <c:v>PVMC08P</c:v>
                  </c:pt>
                  <c:pt idx="50">
                    <c:v>PVMC09P</c:v>
                  </c:pt>
                  <c:pt idx="51">
                    <c:v>PCDC06P</c:v>
                  </c:pt>
                  <c:pt idx="52">
                    <c:v>PSLD20P</c:v>
                  </c:pt>
                  <c:pt idx="53">
                    <c:v>PVMC10P</c:v>
                  </c:pt>
                  <c:pt idx="54">
                    <c:v>PSLD18P</c:v>
                  </c:pt>
                  <c:pt idx="55">
                    <c:v>PSLD21P</c:v>
                  </c:pt>
                  <c:pt idx="56">
                    <c:v>PVLD01P</c:v>
                  </c:pt>
                  <c:pt idx="57">
                    <c:v>PVLD02P</c:v>
                  </c:pt>
                  <c:pt idx="58">
                    <c:v>PSLD19P</c:v>
                  </c:pt>
                  <c:pt idx="59">
                    <c:v>PSLD13P</c:v>
                  </c:pt>
                  <c:pt idx="60">
                    <c:v>PSLD12P</c:v>
                  </c:pt>
                  <c:pt idx="61">
                    <c:v>PVLD03P</c:v>
                  </c:pt>
                  <c:pt idx="62">
                    <c:v>PVLD04P</c:v>
                  </c:pt>
                  <c:pt idx="63">
                    <c:v>PGRD02P</c:v>
                  </c:pt>
                  <c:pt idx="64">
                    <c:v>PGRD03P</c:v>
                  </c:pt>
                  <c:pt idx="65">
                    <c:v>PGRD01P</c:v>
                  </c:pt>
                  <c:pt idx="66">
                    <c:v>PGRD04P</c:v>
                  </c:pt>
                  <c:pt idx="67">
                    <c:v>PMYR02P</c:v>
                  </c:pt>
                  <c:pt idx="68">
                    <c:v>PMYR03P</c:v>
                  </c:pt>
                  <c:pt idx="69">
                    <c:v>PMYR01P</c:v>
                  </c:pt>
                  <c:pt idx="70">
                    <c:v>PMYR04P</c:v>
                  </c:pt>
                  <c:pt idx="71">
                    <c:v>PMYR07P</c:v>
                  </c:pt>
                  <c:pt idx="72">
                    <c:v>PMYR06P</c:v>
                  </c:pt>
                  <c:pt idx="73">
                    <c:v>PMYR05P</c:v>
                  </c:pt>
                  <c:pt idx="75">
                    <c:v>PDGU02P</c:v>
                  </c:pt>
                  <c:pt idx="76">
                    <c:v>PDGU03P</c:v>
                  </c:pt>
                  <c:pt idx="77">
                    <c:v>PDGU01P</c:v>
                  </c:pt>
                  <c:pt idx="78">
                    <c:v>PDGU05P</c:v>
                  </c:pt>
                  <c:pt idx="79">
                    <c:v>PSLD11P</c:v>
                  </c:pt>
                  <c:pt idx="80">
                    <c:v>PDGU04P</c:v>
                  </c:pt>
                  <c:pt idx="81">
                    <c:v>PSLD15P</c:v>
                  </c:pt>
                  <c:pt idx="82">
                    <c:v>PVRC02P</c:v>
                  </c:pt>
                  <c:pt idx="83">
                    <c:v>PVRC01P</c:v>
                  </c:pt>
                  <c:pt idx="84">
                    <c:v>PSID01P</c:v>
                  </c:pt>
                  <c:pt idx="85">
                    <c:v>PSID02P</c:v>
                  </c:pt>
                </c:lvl>
                <c:lvl>
                  <c:pt idx="0">
                    <c:v>XI</c:v>
                  </c:pt>
                  <c:pt idx="2">
                    <c:v>XII</c:v>
                  </c:pt>
                  <c:pt idx="9">
                    <c:v>XIII</c:v>
                  </c:pt>
                  <c:pt idx="12">
                    <c:v>XV</c:v>
                  </c:pt>
                  <c:pt idx="16">
                    <c:v>p. XVI</c:v>
                  </c:pt>
                  <c:pt idx="19">
                    <c:v>p. XVII</c:v>
                  </c:pt>
                  <c:pt idx="28">
                    <c:v>f. XVII</c:v>
                  </c:pt>
                  <c:pt idx="42">
                    <c:v>p. XVIII</c:v>
                  </c:pt>
                  <c:pt idx="63">
                    <c:v>f. XVIII</c:v>
                  </c:pt>
                  <c:pt idx="67">
                    <c:v>XIX</c:v>
                  </c:pt>
                  <c:pt idx="75">
                    <c:v>p. XX</c:v>
                  </c:pt>
                  <c:pt idx="84">
                    <c:v>m. XX</c:v>
                  </c:pt>
                </c:lvl>
              </c:multiLvlStrCache>
            </c:multiLvlStrRef>
          </c:cat>
          <c:val>
            <c:numRef>
              <c:f>'OC Pilas'!$T$5:$T$90</c:f>
            </c:numRef>
          </c:val>
        </c:ser>
        <c:ser>
          <c:idx val="1"/>
          <c:order val="1"/>
          <c:cat>
            <c:multiLvlStrRef>
              <c:f>'OC Pilas'!$R$5:$S$90</c:f>
              <c:multiLvlStrCache>
                <c:ptCount val="86"/>
                <c:lvl>
                  <c:pt idx="0">
                    <c:v>PPCL05P</c:v>
                  </c:pt>
                  <c:pt idx="1">
                    <c:v>PPCL04P</c:v>
                  </c:pt>
                  <c:pt idx="2">
                    <c:v>PCDC03P</c:v>
                  </c:pt>
                  <c:pt idx="3">
                    <c:v>PCDC04P</c:v>
                  </c:pt>
                  <c:pt idx="4">
                    <c:v>PCDC07P</c:v>
                  </c:pt>
                  <c:pt idx="5">
                    <c:v>PCDC09P</c:v>
                  </c:pt>
                  <c:pt idx="6">
                    <c:v>PCDC01P</c:v>
                  </c:pt>
                  <c:pt idx="7">
                    <c:v>PCDC02P</c:v>
                  </c:pt>
                  <c:pt idx="8">
                    <c:v>PCDC08P</c:v>
                  </c:pt>
                  <c:pt idx="9">
                    <c:v>PVMC04P</c:v>
                  </c:pt>
                  <c:pt idx="10">
                    <c:v>PVMC03P</c:v>
                  </c:pt>
                  <c:pt idx="11">
                    <c:v>PVMC02P</c:v>
                  </c:pt>
                  <c:pt idx="12">
                    <c:v>PHSL02P</c:v>
                  </c:pt>
                  <c:pt idx="13">
                    <c:v>PHSL03P</c:v>
                  </c:pt>
                  <c:pt idx="14">
                    <c:v>PHSL01P</c:v>
                  </c:pt>
                  <c:pt idx="15">
                    <c:v>PHSL04P</c:v>
                  </c:pt>
                  <c:pt idx="16">
                    <c:v>PPCL02P</c:v>
                  </c:pt>
                  <c:pt idx="17">
                    <c:v>PPCL01P</c:v>
                  </c:pt>
                  <c:pt idx="18">
                    <c:v>PPCL03P</c:v>
                  </c:pt>
                  <c:pt idx="19">
                    <c:v>PMZC05P</c:v>
                  </c:pt>
                  <c:pt idx="20">
                    <c:v>PMZC02P</c:v>
                  </c:pt>
                  <c:pt idx="21">
                    <c:v>PMZC01P</c:v>
                  </c:pt>
                  <c:pt idx="22">
                    <c:v>PMZC04P</c:v>
                  </c:pt>
                  <c:pt idx="23">
                    <c:v>PMZC03P</c:v>
                  </c:pt>
                  <c:pt idx="24">
                    <c:v>PSLD07P</c:v>
                  </c:pt>
                  <c:pt idx="25">
                    <c:v>PSLD08P</c:v>
                  </c:pt>
                  <c:pt idx="26">
                    <c:v>PSLD09P</c:v>
                  </c:pt>
                  <c:pt idx="27">
                    <c:v>PSLD06P</c:v>
                  </c:pt>
                  <c:pt idx="28">
                    <c:v>PSLD10P</c:v>
                  </c:pt>
                  <c:pt idx="29">
                    <c:v>PVMC07P</c:v>
                  </c:pt>
                  <c:pt idx="30">
                    <c:v>PVMC01P</c:v>
                  </c:pt>
                  <c:pt idx="31">
                    <c:v>PSLD01P</c:v>
                  </c:pt>
                  <c:pt idx="32">
                    <c:v>PSLD04P</c:v>
                  </c:pt>
                  <c:pt idx="33">
                    <c:v>PMZC12P</c:v>
                  </c:pt>
                  <c:pt idx="34">
                    <c:v>PMZC10P</c:v>
                  </c:pt>
                  <c:pt idx="35">
                    <c:v>PMZC09P</c:v>
                  </c:pt>
                  <c:pt idx="36">
                    <c:v>PSLD02P</c:v>
                  </c:pt>
                  <c:pt idx="37">
                    <c:v>PSLD03P</c:v>
                  </c:pt>
                  <c:pt idx="38">
                    <c:v>PMZC08P</c:v>
                  </c:pt>
                  <c:pt idx="39">
                    <c:v>PMZC11P</c:v>
                  </c:pt>
                  <c:pt idx="40">
                    <c:v>PVMC05P</c:v>
                  </c:pt>
                  <c:pt idx="41">
                    <c:v>PVMC06P</c:v>
                  </c:pt>
                  <c:pt idx="42">
                    <c:v>PSLD05P</c:v>
                  </c:pt>
                  <c:pt idx="43">
                    <c:v>PMZC06P</c:v>
                  </c:pt>
                  <c:pt idx="44">
                    <c:v>PSLD14P</c:v>
                  </c:pt>
                  <c:pt idx="45">
                    <c:v>PMZC07P</c:v>
                  </c:pt>
                  <c:pt idx="46">
                    <c:v>PSLD16P</c:v>
                  </c:pt>
                  <c:pt idx="47">
                    <c:v>PCDC05P</c:v>
                  </c:pt>
                  <c:pt idx="48">
                    <c:v>PSLD17P</c:v>
                  </c:pt>
                  <c:pt idx="49">
                    <c:v>PVMC08P</c:v>
                  </c:pt>
                  <c:pt idx="50">
                    <c:v>PVMC09P</c:v>
                  </c:pt>
                  <c:pt idx="51">
                    <c:v>PCDC06P</c:v>
                  </c:pt>
                  <c:pt idx="52">
                    <c:v>PSLD20P</c:v>
                  </c:pt>
                  <c:pt idx="53">
                    <c:v>PVMC10P</c:v>
                  </c:pt>
                  <c:pt idx="54">
                    <c:v>PSLD18P</c:v>
                  </c:pt>
                  <c:pt idx="55">
                    <c:v>PSLD21P</c:v>
                  </c:pt>
                  <c:pt idx="56">
                    <c:v>PVLD01P</c:v>
                  </c:pt>
                  <c:pt idx="57">
                    <c:v>PVLD02P</c:v>
                  </c:pt>
                  <c:pt idx="58">
                    <c:v>PSLD19P</c:v>
                  </c:pt>
                  <c:pt idx="59">
                    <c:v>PSLD13P</c:v>
                  </c:pt>
                  <c:pt idx="60">
                    <c:v>PSLD12P</c:v>
                  </c:pt>
                  <c:pt idx="61">
                    <c:v>PVLD03P</c:v>
                  </c:pt>
                  <c:pt idx="62">
                    <c:v>PVLD04P</c:v>
                  </c:pt>
                  <c:pt idx="63">
                    <c:v>PGRD02P</c:v>
                  </c:pt>
                  <c:pt idx="64">
                    <c:v>PGRD03P</c:v>
                  </c:pt>
                  <c:pt idx="65">
                    <c:v>PGRD01P</c:v>
                  </c:pt>
                  <c:pt idx="66">
                    <c:v>PGRD04P</c:v>
                  </c:pt>
                  <c:pt idx="67">
                    <c:v>PMYR02P</c:v>
                  </c:pt>
                  <c:pt idx="68">
                    <c:v>PMYR03P</c:v>
                  </c:pt>
                  <c:pt idx="69">
                    <c:v>PMYR01P</c:v>
                  </c:pt>
                  <c:pt idx="70">
                    <c:v>PMYR04P</c:v>
                  </c:pt>
                  <c:pt idx="71">
                    <c:v>PMYR07P</c:v>
                  </c:pt>
                  <c:pt idx="72">
                    <c:v>PMYR06P</c:v>
                  </c:pt>
                  <c:pt idx="73">
                    <c:v>PMYR05P</c:v>
                  </c:pt>
                  <c:pt idx="75">
                    <c:v>PDGU02P</c:v>
                  </c:pt>
                  <c:pt idx="76">
                    <c:v>PDGU03P</c:v>
                  </c:pt>
                  <c:pt idx="77">
                    <c:v>PDGU01P</c:v>
                  </c:pt>
                  <c:pt idx="78">
                    <c:v>PDGU05P</c:v>
                  </c:pt>
                  <c:pt idx="79">
                    <c:v>PSLD11P</c:v>
                  </c:pt>
                  <c:pt idx="80">
                    <c:v>PDGU04P</c:v>
                  </c:pt>
                  <c:pt idx="81">
                    <c:v>PSLD15P</c:v>
                  </c:pt>
                  <c:pt idx="82">
                    <c:v>PVRC02P</c:v>
                  </c:pt>
                  <c:pt idx="83">
                    <c:v>PVRC01P</c:v>
                  </c:pt>
                  <c:pt idx="84">
                    <c:v>PSID01P</c:v>
                  </c:pt>
                  <c:pt idx="85">
                    <c:v>PSID02P</c:v>
                  </c:pt>
                </c:lvl>
                <c:lvl>
                  <c:pt idx="0">
                    <c:v>XI</c:v>
                  </c:pt>
                  <c:pt idx="2">
                    <c:v>XII</c:v>
                  </c:pt>
                  <c:pt idx="9">
                    <c:v>XIII</c:v>
                  </c:pt>
                  <c:pt idx="12">
                    <c:v>XV</c:v>
                  </c:pt>
                  <c:pt idx="16">
                    <c:v>p. XVI</c:v>
                  </c:pt>
                  <c:pt idx="19">
                    <c:v>p. XVII</c:v>
                  </c:pt>
                  <c:pt idx="28">
                    <c:v>f. XVII</c:v>
                  </c:pt>
                  <c:pt idx="42">
                    <c:v>p. XVIII</c:v>
                  </c:pt>
                  <c:pt idx="63">
                    <c:v>f. XVIII</c:v>
                  </c:pt>
                  <c:pt idx="67">
                    <c:v>XIX</c:v>
                  </c:pt>
                  <c:pt idx="75">
                    <c:v>p. XX</c:v>
                  </c:pt>
                  <c:pt idx="84">
                    <c:v>m. XX</c:v>
                  </c:pt>
                </c:lvl>
              </c:multiLvlStrCache>
            </c:multiLvlStrRef>
          </c:cat>
          <c:val>
            <c:numRef>
              <c:f>'OC Pilas'!$U$5:$U$90</c:f>
            </c:numRef>
          </c:val>
        </c:ser>
        <c:ser>
          <c:idx val="2"/>
          <c:order val="2"/>
          <c:cat>
            <c:multiLvlStrRef>
              <c:f>'OC Pilas'!$R$5:$S$90</c:f>
              <c:multiLvlStrCache>
                <c:ptCount val="86"/>
                <c:lvl>
                  <c:pt idx="0">
                    <c:v>PPCL05P</c:v>
                  </c:pt>
                  <c:pt idx="1">
                    <c:v>PPCL04P</c:v>
                  </c:pt>
                  <c:pt idx="2">
                    <c:v>PCDC03P</c:v>
                  </c:pt>
                  <c:pt idx="3">
                    <c:v>PCDC04P</c:v>
                  </c:pt>
                  <c:pt idx="4">
                    <c:v>PCDC07P</c:v>
                  </c:pt>
                  <c:pt idx="5">
                    <c:v>PCDC09P</c:v>
                  </c:pt>
                  <c:pt idx="6">
                    <c:v>PCDC01P</c:v>
                  </c:pt>
                  <c:pt idx="7">
                    <c:v>PCDC02P</c:v>
                  </c:pt>
                  <c:pt idx="8">
                    <c:v>PCDC08P</c:v>
                  </c:pt>
                  <c:pt idx="9">
                    <c:v>PVMC04P</c:v>
                  </c:pt>
                  <c:pt idx="10">
                    <c:v>PVMC03P</c:v>
                  </c:pt>
                  <c:pt idx="11">
                    <c:v>PVMC02P</c:v>
                  </c:pt>
                  <c:pt idx="12">
                    <c:v>PHSL02P</c:v>
                  </c:pt>
                  <c:pt idx="13">
                    <c:v>PHSL03P</c:v>
                  </c:pt>
                  <c:pt idx="14">
                    <c:v>PHSL01P</c:v>
                  </c:pt>
                  <c:pt idx="15">
                    <c:v>PHSL04P</c:v>
                  </c:pt>
                  <c:pt idx="16">
                    <c:v>PPCL02P</c:v>
                  </c:pt>
                  <c:pt idx="17">
                    <c:v>PPCL01P</c:v>
                  </c:pt>
                  <c:pt idx="18">
                    <c:v>PPCL03P</c:v>
                  </c:pt>
                  <c:pt idx="19">
                    <c:v>PMZC05P</c:v>
                  </c:pt>
                  <c:pt idx="20">
                    <c:v>PMZC02P</c:v>
                  </c:pt>
                  <c:pt idx="21">
                    <c:v>PMZC01P</c:v>
                  </c:pt>
                  <c:pt idx="22">
                    <c:v>PMZC04P</c:v>
                  </c:pt>
                  <c:pt idx="23">
                    <c:v>PMZC03P</c:v>
                  </c:pt>
                  <c:pt idx="24">
                    <c:v>PSLD07P</c:v>
                  </c:pt>
                  <c:pt idx="25">
                    <c:v>PSLD08P</c:v>
                  </c:pt>
                  <c:pt idx="26">
                    <c:v>PSLD09P</c:v>
                  </c:pt>
                  <c:pt idx="27">
                    <c:v>PSLD06P</c:v>
                  </c:pt>
                  <c:pt idx="28">
                    <c:v>PSLD10P</c:v>
                  </c:pt>
                  <c:pt idx="29">
                    <c:v>PVMC07P</c:v>
                  </c:pt>
                  <c:pt idx="30">
                    <c:v>PVMC01P</c:v>
                  </c:pt>
                  <c:pt idx="31">
                    <c:v>PSLD01P</c:v>
                  </c:pt>
                  <c:pt idx="32">
                    <c:v>PSLD04P</c:v>
                  </c:pt>
                  <c:pt idx="33">
                    <c:v>PMZC12P</c:v>
                  </c:pt>
                  <c:pt idx="34">
                    <c:v>PMZC10P</c:v>
                  </c:pt>
                  <c:pt idx="35">
                    <c:v>PMZC09P</c:v>
                  </c:pt>
                  <c:pt idx="36">
                    <c:v>PSLD02P</c:v>
                  </c:pt>
                  <c:pt idx="37">
                    <c:v>PSLD03P</c:v>
                  </c:pt>
                  <c:pt idx="38">
                    <c:v>PMZC08P</c:v>
                  </c:pt>
                  <c:pt idx="39">
                    <c:v>PMZC11P</c:v>
                  </c:pt>
                  <c:pt idx="40">
                    <c:v>PVMC05P</c:v>
                  </c:pt>
                  <c:pt idx="41">
                    <c:v>PVMC06P</c:v>
                  </c:pt>
                  <c:pt idx="42">
                    <c:v>PSLD05P</c:v>
                  </c:pt>
                  <c:pt idx="43">
                    <c:v>PMZC06P</c:v>
                  </c:pt>
                  <c:pt idx="44">
                    <c:v>PSLD14P</c:v>
                  </c:pt>
                  <c:pt idx="45">
                    <c:v>PMZC07P</c:v>
                  </c:pt>
                  <c:pt idx="46">
                    <c:v>PSLD16P</c:v>
                  </c:pt>
                  <c:pt idx="47">
                    <c:v>PCDC05P</c:v>
                  </c:pt>
                  <c:pt idx="48">
                    <c:v>PSLD17P</c:v>
                  </c:pt>
                  <c:pt idx="49">
                    <c:v>PVMC08P</c:v>
                  </c:pt>
                  <c:pt idx="50">
                    <c:v>PVMC09P</c:v>
                  </c:pt>
                  <c:pt idx="51">
                    <c:v>PCDC06P</c:v>
                  </c:pt>
                  <c:pt idx="52">
                    <c:v>PSLD20P</c:v>
                  </c:pt>
                  <c:pt idx="53">
                    <c:v>PVMC10P</c:v>
                  </c:pt>
                  <c:pt idx="54">
                    <c:v>PSLD18P</c:v>
                  </c:pt>
                  <c:pt idx="55">
                    <c:v>PSLD21P</c:v>
                  </c:pt>
                  <c:pt idx="56">
                    <c:v>PVLD01P</c:v>
                  </c:pt>
                  <c:pt idx="57">
                    <c:v>PVLD02P</c:v>
                  </c:pt>
                  <c:pt idx="58">
                    <c:v>PSLD19P</c:v>
                  </c:pt>
                  <c:pt idx="59">
                    <c:v>PSLD13P</c:v>
                  </c:pt>
                  <c:pt idx="60">
                    <c:v>PSLD12P</c:v>
                  </c:pt>
                  <c:pt idx="61">
                    <c:v>PVLD03P</c:v>
                  </c:pt>
                  <c:pt idx="62">
                    <c:v>PVLD04P</c:v>
                  </c:pt>
                  <c:pt idx="63">
                    <c:v>PGRD02P</c:v>
                  </c:pt>
                  <c:pt idx="64">
                    <c:v>PGRD03P</c:v>
                  </c:pt>
                  <c:pt idx="65">
                    <c:v>PGRD01P</c:v>
                  </c:pt>
                  <c:pt idx="66">
                    <c:v>PGRD04P</c:v>
                  </c:pt>
                  <c:pt idx="67">
                    <c:v>PMYR02P</c:v>
                  </c:pt>
                  <c:pt idx="68">
                    <c:v>PMYR03P</c:v>
                  </c:pt>
                  <c:pt idx="69">
                    <c:v>PMYR01P</c:v>
                  </c:pt>
                  <c:pt idx="70">
                    <c:v>PMYR04P</c:v>
                  </c:pt>
                  <c:pt idx="71">
                    <c:v>PMYR07P</c:v>
                  </c:pt>
                  <c:pt idx="72">
                    <c:v>PMYR06P</c:v>
                  </c:pt>
                  <c:pt idx="73">
                    <c:v>PMYR05P</c:v>
                  </c:pt>
                  <c:pt idx="75">
                    <c:v>PDGU02P</c:v>
                  </c:pt>
                  <c:pt idx="76">
                    <c:v>PDGU03P</c:v>
                  </c:pt>
                  <c:pt idx="77">
                    <c:v>PDGU01P</c:v>
                  </c:pt>
                  <c:pt idx="78">
                    <c:v>PDGU05P</c:v>
                  </c:pt>
                  <c:pt idx="79">
                    <c:v>PSLD11P</c:v>
                  </c:pt>
                  <c:pt idx="80">
                    <c:v>PDGU04P</c:v>
                  </c:pt>
                  <c:pt idx="81">
                    <c:v>PSLD15P</c:v>
                  </c:pt>
                  <c:pt idx="82">
                    <c:v>PVRC02P</c:v>
                  </c:pt>
                  <c:pt idx="83">
                    <c:v>PVRC01P</c:v>
                  </c:pt>
                  <c:pt idx="84">
                    <c:v>PSID01P</c:v>
                  </c:pt>
                  <c:pt idx="85">
                    <c:v>PSID02P</c:v>
                  </c:pt>
                </c:lvl>
                <c:lvl>
                  <c:pt idx="0">
                    <c:v>XI</c:v>
                  </c:pt>
                  <c:pt idx="2">
                    <c:v>XII</c:v>
                  </c:pt>
                  <c:pt idx="9">
                    <c:v>XIII</c:v>
                  </c:pt>
                  <c:pt idx="12">
                    <c:v>XV</c:v>
                  </c:pt>
                  <c:pt idx="16">
                    <c:v>p. XVI</c:v>
                  </c:pt>
                  <c:pt idx="19">
                    <c:v>p. XVII</c:v>
                  </c:pt>
                  <c:pt idx="28">
                    <c:v>f. XVII</c:v>
                  </c:pt>
                  <c:pt idx="42">
                    <c:v>p. XVIII</c:v>
                  </c:pt>
                  <c:pt idx="63">
                    <c:v>f. XVIII</c:v>
                  </c:pt>
                  <c:pt idx="67">
                    <c:v>XIX</c:v>
                  </c:pt>
                  <c:pt idx="75">
                    <c:v>p. XX</c:v>
                  </c:pt>
                  <c:pt idx="84">
                    <c:v>m. XX</c:v>
                  </c:pt>
                </c:lvl>
              </c:multiLvlStrCache>
            </c:multiLvlStrRef>
          </c:cat>
          <c:val>
            <c:numRef>
              <c:f>'OC Pilas'!$V$5:$V$90</c:f>
            </c:numRef>
          </c:val>
        </c:ser>
        <c:ser>
          <c:idx val="3"/>
          <c:order val="3"/>
          <c:cat>
            <c:multiLvlStrRef>
              <c:f>'OC Pilas'!$R$5:$S$90</c:f>
              <c:multiLvlStrCache>
                <c:ptCount val="86"/>
                <c:lvl>
                  <c:pt idx="0">
                    <c:v>PPCL05P</c:v>
                  </c:pt>
                  <c:pt idx="1">
                    <c:v>PPCL04P</c:v>
                  </c:pt>
                  <c:pt idx="2">
                    <c:v>PCDC03P</c:v>
                  </c:pt>
                  <c:pt idx="3">
                    <c:v>PCDC04P</c:v>
                  </c:pt>
                  <c:pt idx="4">
                    <c:v>PCDC07P</c:v>
                  </c:pt>
                  <c:pt idx="5">
                    <c:v>PCDC09P</c:v>
                  </c:pt>
                  <c:pt idx="6">
                    <c:v>PCDC01P</c:v>
                  </c:pt>
                  <c:pt idx="7">
                    <c:v>PCDC02P</c:v>
                  </c:pt>
                  <c:pt idx="8">
                    <c:v>PCDC08P</c:v>
                  </c:pt>
                  <c:pt idx="9">
                    <c:v>PVMC04P</c:v>
                  </c:pt>
                  <c:pt idx="10">
                    <c:v>PVMC03P</c:v>
                  </c:pt>
                  <c:pt idx="11">
                    <c:v>PVMC02P</c:v>
                  </c:pt>
                  <c:pt idx="12">
                    <c:v>PHSL02P</c:v>
                  </c:pt>
                  <c:pt idx="13">
                    <c:v>PHSL03P</c:v>
                  </c:pt>
                  <c:pt idx="14">
                    <c:v>PHSL01P</c:v>
                  </c:pt>
                  <c:pt idx="15">
                    <c:v>PHSL04P</c:v>
                  </c:pt>
                  <c:pt idx="16">
                    <c:v>PPCL02P</c:v>
                  </c:pt>
                  <c:pt idx="17">
                    <c:v>PPCL01P</c:v>
                  </c:pt>
                  <c:pt idx="18">
                    <c:v>PPCL03P</c:v>
                  </c:pt>
                  <c:pt idx="19">
                    <c:v>PMZC05P</c:v>
                  </c:pt>
                  <c:pt idx="20">
                    <c:v>PMZC02P</c:v>
                  </c:pt>
                  <c:pt idx="21">
                    <c:v>PMZC01P</c:v>
                  </c:pt>
                  <c:pt idx="22">
                    <c:v>PMZC04P</c:v>
                  </c:pt>
                  <c:pt idx="23">
                    <c:v>PMZC03P</c:v>
                  </c:pt>
                  <c:pt idx="24">
                    <c:v>PSLD07P</c:v>
                  </c:pt>
                  <c:pt idx="25">
                    <c:v>PSLD08P</c:v>
                  </c:pt>
                  <c:pt idx="26">
                    <c:v>PSLD09P</c:v>
                  </c:pt>
                  <c:pt idx="27">
                    <c:v>PSLD06P</c:v>
                  </c:pt>
                  <c:pt idx="28">
                    <c:v>PSLD10P</c:v>
                  </c:pt>
                  <c:pt idx="29">
                    <c:v>PVMC07P</c:v>
                  </c:pt>
                  <c:pt idx="30">
                    <c:v>PVMC01P</c:v>
                  </c:pt>
                  <c:pt idx="31">
                    <c:v>PSLD01P</c:v>
                  </c:pt>
                  <c:pt idx="32">
                    <c:v>PSLD04P</c:v>
                  </c:pt>
                  <c:pt idx="33">
                    <c:v>PMZC12P</c:v>
                  </c:pt>
                  <c:pt idx="34">
                    <c:v>PMZC10P</c:v>
                  </c:pt>
                  <c:pt idx="35">
                    <c:v>PMZC09P</c:v>
                  </c:pt>
                  <c:pt idx="36">
                    <c:v>PSLD02P</c:v>
                  </c:pt>
                  <c:pt idx="37">
                    <c:v>PSLD03P</c:v>
                  </c:pt>
                  <c:pt idx="38">
                    <c:v>PMZC08P</c:v>
                  </c:pt>
                  <c:pt idx="39">
                    <c:v>PMZC11P</c:v>
                  </c:pt>
                  <c:pt idx="40">
                    <c:v>PVMC05P</c:v>
                  </c:pt>
                  <c:pt idx="41">
                    <c:v>PVMC06P</c:v>
                  </c:pt>
                  <c:pt idx="42">
                    <c:v>PSLD05P</c:v>
                  </c:pt>
                  <c:pt idx="43">
                    <c:v>PMZC06P</c:v>
                  </c:pt>
                  <c:pt idx="44">
                    <c:v>PSLD14P</c:v>
                  </c:pt>
                  <c:pt idx="45">
                    <c:v>PMZC07P</c:v>
                  </c:pt>
                  <c:pt idx="46">
                    <c:v>PSLD16P</c:v>
                  </c:pt>
                  <c:pt idx="47">
                    <c:v>PCDC05P</c:v>
                  </c:pt>
                  <c:pt idx="48">
                    <c:v>PSLD17P</c:v>
                  </c:pt>
                  <c:pt idx="49">
                    <c:v>PVMC08P</c:v>
                  </c:pt>
                  <c:pt idx="50">
                    <c:v>PVMC09P</c:v>
                  </c:pt>
                  <c:pt idx="51">
                    <c:v>PCDC06P</c:v>
                  </c:pt>
                  <c:pt idx="52">
                    <c:v>PSLD20P</c:v>
                  </c:pt>
                  <c:pt idx="53">
                    <c:v>PVMC10P</c:v>
                  </c:pt>
                  <c:pt idx="54">
                    <c:v>PSLD18P</c:v>
                  </c:pt>
                  <c:pt idx="55">
                    <c:v>PSLD21P</c:v>
                  </c:pt>
                  <c:pt idx="56">
                    <c:v>PVLD01P</c:v>
                  </c:pt>
                  <c:pt idx="57">
                    <c:v>PVLD02P</c:v>
                  </c:pt>
                  <c:pt idx="58">
                    <c:v>PSLD19P</c:v>
                  </c:pt>
                  <c:pt idx="59">
                    <c:v>PSLD13P</c:v>
                  </c:pt>
                  <c:pt idx="60">
                    <c:v>PSLD12P</c:v>
                  </c:pt>
                  <c:pt idx="61">
                    <c:v>PVLD03P</c:v>
                  </c:pt>
                  <c:pt idx="62">
                    <c:v>PVLD04P</c:v>
                  </c:pt>
                  <c:pt idx="63">
                    <c:v>PGRD02P</c:v>
                  </c:pt>
                  <c:pt idx="64">
                    <c:v>PGRD03P</c:v>
                  </c:pt>
                  <c:pt idx="65">
                    <c:v>PGRD01P</c:v>
                  </c:pt>
                  <c:pt idx="66">
                    <c:v>PGRD04P</c:v>
                  </c:pt>
                  <c:pt idx="67">
                    <c:v>PMYR02P</c:v>
                  </c:pt>
                  <c:pt idx="68">
                    <c:v>PMYR03P</c:v>
                  </c:pt>
                  <c:pt idx="69">
                    <c:v>PMYR01P</c:v>
                  </c:pt>
                  <c:pt idx="70">
                    <c:v>PMYR04P</c:v>
                  </c:pt>
                  <c:pt idx="71">
                    <c:v>PMYR07P</c:v>
                  </c:pt>
                  <c:pt idx="72">
                    <c:v>PMYR06P</c:v>
                  </c:pt>
                  <c:pt idx="73">
                    <c:v>PMYR05P</c:v>
                  </c:pt>
                  <c:pt idx="75">
                    <c:v>PDGU02P</c:v>
                  </c:pt>
                  <c:pt idx="76">
                    <c:v>PDGU03P</c:v>
                  </c:pt>
                  <c:pt idx="77">
                    <c:v>PDGU01P</c:v>
                  </c:pt>
                  <c:pt idx="78">
                    <c:v>PDGU05P</c:v>
                  </c:pt>
                  <c:pt idx="79">
                    <c:v>PSLD11P</c:v>
                  </c:pt>
                  <c:pt idx="80">
                    <c:v>PDGU04P</c:v>
                  </c:pt>
                  <c:pt idx="81">
                    <c:v>PSLD15P</c:v>
                  </c:pt>
                  <c:pt idx="82">
                    <c:v>PVRC02P</c:v>
                  </c:pt>
                  <c:pt idx="83">
                    <c:v>PVRC01P</c:v>
                  </c:pt>
                  <c:pt idx="84">
                    <c:v>PSID01P</c:v>
                  </c:pt>
                  <c:pt idx="85">
                    <c:v>PSID02P</c:v>
                  </c:pt>
                </c:lvl>
                <c:lvl>
                  <c:pt idx="0">
                    <c:v>XI</c:v>
                  </c:pt>
                  <c:pt idx="2">
                    <c:v>XII</c:v>
                  </c:pt>
                  <c:pt idx="9">
                    <c:v>XIII</c:v>
                  </c:pt>
                  <c:pt idx="12">
                    <c:v>XV</c:v>
                  </c:pt>
                  <c:pt idx="16">
                    <c:v>p. XVI</c:v>
                  </c:pt>
                  <c:pt idx="19">
                    <c:v>p. XVII</c:v>
                  </c:pt>
                  <c:pt idx="28">
                    <c:v>f. XVII</c:v>
                  </c:pt>
                  <c:pt idx="42">
                    <c:v>p. XVIII</c:v>
                  </c:pt>
                  <c:pt idx="63">
                    <c:v>f. XVIII</c:v>
                  </c:pt>
                  <c:pt idx="67">
                    <c:v>XIX</c:v>
                  </c:pt>
                  <c:pt idx="75">
                    <c:v>p. XX</c:v>
                  </c:pt>
                  <c:pt idx="84">
                    <c:v>m. XX</c:v>
                  </c:pt>
                </c:lvl>
              </c:multiLvlStrCache>
            </c:multiLvlStrRef>
          </c:cat>
          <c:val>
            <c:numRef>
              <c:f>'OC Pilas'!$W$5:$W$90</c:f>
              <c:numCache>
                <c:formatCode>0.00</c:formatCode>
                <c:ptCount val="86"/>
                <c:pt idx="0">
                  <c:v>0.17821782178217824</c:v>
                </c:pt>
                <c:pt idx="1">
                  <c:v>0.22602739726027396</c:v>
                </c:pt>
                <c:pt idx="2">
                  <c:v>0.36</c:v>
                </c:pt>
                <c:pt idx="3">
                  <c:v>0.38260869565217392</c:v>
                </c:pt>
                <c:pt idx="4">
                  <c:v>0.38260869565217392</c:v>
                </c:pt>
                <c:pt idx="5">
                  <c:v>0.38636363636363635</c:v>
                </c:pt>
                <c:pt idx="6">
                  <c:v>0.39726027397260272</c:v>
                </c:pt>
                <c:pt idx="7">
                  <c:v>0.42857142857142855</c:v>
                </c:pt>
                <c:pt idx="8">
                  <c:v>0.48181818181818181</c:v>
                </c:pt>
                <c:pt idx="9">
                  <c:v>0.48863636363636359</c:v>
                </c:pt>
                <c:pt idx="10">
                  <c:v>0.54117647058823526</c:v>
                </c:pt>
                <c:pt idx="11">
                  <c:v>0.58823529411764708</c:v>
                </c:pt>
                <c:pt idx="12">
                  <c:v>0.43478260869565222</c:v>
                </c:pt>
                <c:pt idx="13">
                  <c:v>0.43333333333333335</c:v>
                </c:pt>
                <c:pt idx="14">
                  <c:v>0.48913043478260876</c:v>
                </c:pt>
                <c:pt idx="15">
                  <c:v>0.51948051948051943</c:v>
                </c:pt>
                <c:pt idx="16">
                  <c:v>0.57831325301204817</c:v>
                </c:pt>
                <c:pt idx="17">
                  <c:v>0.61428571428571421</c:v>
                </c:pt>
                <c:pt idx="18">
                  <c:v>0.68698630136986294</c:v>
                </c:pt>
                <c:pt idx="19">
                  <c:v>0.57333333333333336</c:v>
                </c:pt>
                <c:pt idx="20">
                  <c:v>0.59459459459459463</c:v>
                </c:pt>
                <c:pt idx="21">
                  <c:v>0.62162162162162149</c:v>
                </c:pt>
                <c:pt idx="22">
                  <c:v>0.62666666666666671</c:v>
                </c:pt>
                <c:pt idx="23">
                  <c:v>0.7142857142857143</c:v>
                </c:pt>
                <c:pt idx="24">
                  <c:v>0.74285714285714288</c:v>
                </c:pt>
                <c:pt idx="25">
                  <c:v>0.79285714285714282</c:v>
                </c:pt>
                <c:pt idx="26">
                  <c:v>0.81690140845070425</c:v>
                </c:pt>
                <c:pt idx="27">
                  <c:v>0.7857142857142857</c:v>
                </c:pt>
                <c:pt idx="28">
                  <c:v>0.74358974358974361</c:v>
                </c:pt>
                <c:pt idx="29">
                  <c:v>0.63157894736842102</c:v>
                </c:pt>
                <c:pt idx="30">
                  <c:v>0.60975609756097571</c:v>
                </c:pt>
                <c:pt idx="31">
                  <c:v>0.59701492537313428</c:v>
                </c:pt>
                <c:pt idx="32">
                  <c:v>0.60416666666666663</c:v>
                </c:pt>
                <c:pt idx="33">
                  <c:v>0.59677419354838712</c:v>
                </c:pt>
                <c:pt idx="34">
                  <c:v>0.52112676056338036</c:v>
                </c:pt>
                <c:pt idx="35">
                  <c:v>0.5273972602739726</c:v>
                </c:pt>
                <c:pt idx="36">
                  <c:v>0.53424657534246578</c:v>
                </c:pt>
                <c:pt idx="37">
                  <c:v>0.52054794520547942</c:v>
                </c:pt>
                <c:pt idx="38">
                  <c:v>0.51282051282051289</c:v>
                </c:pt>
                <c:pt idx="39">
                  <c:v>0.51470588235294124</c:v>
                </c:pt>
                <c:pt idx="40">
                  <c:v>0.51136363636363635</c:v>
                </c:pt>
                <c:pt idx="41">
                  <c:v>0.47368421052631576</c:v>
                </c:pt>
                <c:pt idx="42">
                  <c:v>0.46153846153846156</c:v>
                </c:pt>
                <c:pt idx="43">
                  <c:v>0.49333333333333335</c:v>
                </c:pt>
                <c:pt idx="44">
                  <c:v>0.49038461538461531</c:v>
                </c:pt>
                <c:pt idx="45">
                  <c:v>0.4358974358974359</c:v>
                </c:pt>
                <c:pt idx="46">
                  <c:v>0.44117647058823534</c:v>
                </c:pt>
                <c:pt idx="47">
                  <c:v>0.41739130434782606</c:v>
                </c:pt>
                <c:pt idx="48">
                  <c:v>0.42000000000000004</c:v>
                </c:pt>
                <c:pt idx="49">
                  <c:v>0.41489361702127658</c:v>
                </c:pt>
                <c:pt idx="50">
                  <c:v>0.40425531914893614</c:v>
                </c:pt>
                <c:pt idx="51">
                  <c:v>0.39130434782608697</c:v>
                </c:pt>
                <c:pt idx="52">
                  <c:v>0.39215686274509809</c:v>
                </c:pt>
                <c:pt idx="53">
                  <c:v>0.38297872340425532</c:v>
                </c:pt>
                <c:pt idx="54">
                  <c:v>0.37037037037037035</c:v>
                </c:pt>
                <c:pt idx="55">
                  <c:v>0.34736842105263155</c:v>
                </c:pt>
                <c:pt idx="56">
                  <c:v>0.36702127659574468</c:v>
                </c:pt>
                <c:pt idx="57">
                  <c:v>0.34848484848484851</c:v>
                </c:pt>
                <c:pt idx="58">
                  <c:v>0.3518518518518518</c:v>
                </c:pt>
                <c:pt idx="59">
                  <c:v>0.34285714285714286</c:v>
                </c:pt>
                <c:pt idx="60">
                  <c:v>0.34285714285714286</c:v>
                </c:pt>
                <c:pt idx="61">
                  <c:v>0.31944444444444442</c:v>
                </c:pt>
                <c:pt idx="62">
                  <c:v>0.31944444444444442</c:v>
                </c:pt>
                <c:pt idx="63">
                  <c:v>0.27272727272727276</c:v>
                </c:pt>
                <c:pt idx="64">
                  <c:v>0.27272727272727276</c:v>
                </c:pt>
                <c:pt idx="65">
                  <c:v>0.32142857142857145</c:v>
                </c:pt>
                <c:pt idx="66">
                  <c:v>0.32142857142857145</c:v>
                </c:pt>
                <c:pt idx="67">
                  <c:v>0.4</c:v>
                </c:pt>
                <c:pt idx="68">
                  <c:v>0.47959183673469385</c:v>
                </c:pt>
                <c:pt idx="69">
                  <c:v>0.47619047619047616</c:v>
                </c:pt>
                <c:pt idx="70">
                  <c:v>0.52941176470588236</c:v>
                </c:pt>
                <c:pt idx="71">
                  <c:v>0.52941176470588236</c:v>
                </c:pt>
                <c:pt idx="72">
                  <c:v>0.58441558441558439</c:v>
                </c:pt>
                <c:pt idx="73">
                  <c:v>0.58823529411764708</c:v>
                </c:pt>
                <c:pt idx="75">
                  <c:v>0.49367088607594933</c:v>
                </c:pt>
                <c:pt idx="76">
                  <c:v>0.45348837209302328</c:v>
                </c:pt>
                <c:pt idx="77">
                  <c:v>0.43835616438356168</c:v>
                </c:pt>
                <c:pt idx="78">
                  <c:v>0.43835616438356168</c:v>
                </c:pt>
                <c:pt idx="79">
                  <c:v>0.42499999999999999</c:v>
                </c:pt>
                <c:pt idx="80">
                  <c:v>0.41860465116279072</c:v>
                </c:pt>
                <c:pt idx="81">
                  <c:v>0.39215686274509809</c:v>
                </c:pt>
                <c:pt idx="82">
                  <c:v>0.20833333333333334</c:v>
                </c:pt>
                <c:pt idx="83">
                  <c:v>0.20833333333333334</c:v>
                </c:pt>
                <c:pt idx="84">
                  <c:v>0.17687074829931973</c:v>
                </c:pt>
                <c:pt idx="85">
                  <c:v>0.17687074829931973</c:v>
                </c:pt>
              </c:numCache>
            </c:numRef>
          </c:val>
        </c:ser>
        <c:dLbls/>
        <c:axId val="75257344"/>
        <c:axId val="75258880"/>
      </c:barChart>
      <c:catAx>
        <c:axId val="75257344"/>
        <c:scaling>
          <c:orientation val="minMax"/>
        </c:scaling>
        <c:axPos val="b"/>
        <c:majorTickMark val="none"/>
        <c:tickLblPos val="nextTo"/>
        <c:crossAx val="75258880"/>
        <c:crosses val="autoZero"/>
        <c:auto val="1"/>
        <c:lblAlgn val="ctr"/>
        <c:lblOffset val="100"/>
      </c:catAx>
      <c:valAx>
        <c:axId val="75258880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75257344"/>
        <c:crosses val="autoZero"/>
        <c:crossBetween val="between"/>
      </c:valAx>
    </c:plotArea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AD100"/>
  <sheetViews>
    <sheetView workbookViewId="0">
      <selection activeCell="D4" sqref="D4:T100"/>
    </sheetView>
  </sheetViews>
  <sheetFormatPr baseColWidth="10" defaultRowHeight="15"/>
  <cols>
    <col min="1" max="5" width="11.42578125" style="1"/>
    <col min="6" max="9" width="0" style="1" hidden="1" customWidth="1"/>
    <col min="10" max="10" width="0" style="3" hidden="1" customWidth="1"/>
    <col min="11" max="13" width="0" style="2" hidden="1" customWidth="1"/>
    <col min="14" max="14" width="0" style="89" hidden="1" customWidth="1"/>
    <col min="15" max="16" width="0" style="2" hidden="1" customWidth="1"/>
    <col min="17" max="17" width="0" style="1" hidden="1" customWidth="1"/>
    <col min="18" max="19" width="11.42578125" style="1"/>
    <col min="20" max="20" width="11.42578125" style="3" customWidth="1"/>
    <col min="21" max="22" width="11.42578125" style="2" customWidth="1"/>
    <col min="23" max="23" width="11.42578125" style="2"/>
    <col min="24" max="24" width="11.42578125" style="3"/>
    <col min="25" max="16384" width="11.42578125" style="1"/>
  </cols>
  <sheetData>
    <row r="4" spans="2:30" ht="51.75">
      <c r="B4" s="19" t="s">
        <v>257</v>
      </c>
      <c r="C4" s="19" t="s">
        <v>258</v>
      </c>
      <c r="D4" s="19" t="s">
        <v>0</v>
      </c>
      <c r="E4" s="19" t="s">
        <v>158</v>
      </c>
      <c r="F4" s="19" t="s">
        <v>254</v>
      </c>
      <c r="G4" s="19" t="s">
        <v>60</v>
      </c>
      <c r="H4" s="19" t="s">
        <v>5</v>
      </c>
      <c r="I4" s="19" t="s">
        <v>8</v>
      </c>
      <c r="J4" s="20" t="s">
        <v>24</v>
      </c>
      <c r="K4" s="21" t="s">
        <v>6</v>
      </c>
      <c r="L4" s="21" t="s">
        <v>7</v>
      </c>
      <c r="M4" s="21" t="s">
        <v>20</v>
      </c>
      <c r="N4" s="75" t="s">
        <v>18</v>
      </c>
      <c r="O4" s="21" t="s">
        <v>264</v>
      </c>
      <c r="P4" s="21" t="s">
        <v>19</v>
      </c>
      <c r="Q4" s="19" t="s">
        <v>259</v>
      </c>
      <c r="R4" s="19" t="s">
        <v>255</v>
      </c>
      <c r="S4" s="19" t="s">
        <v>59</v>
      </c>
      <c r="T4" s="20" t="s">
        <v>1</v>
      </c>
      <c r="U4" s="21" t="s">
        <v>21</v>
      </c>
      <c r="V4" s="21" t="s">
        <v>22</v>
      </c>
      <c r="W4" s="21" t="s">
        <v>23</v>
      </c>
      <c r="X4" s="20" t="s">
        <v>263</v>
      </c>
      <c r="Y4" s="19" t="s">
        <v>9</v>
      </c>
      <c r="Z4" s="19" t="s">
        <v>10</v>
      </c>
      <c r="AA4" s="19" t="s">
        <v>11</v>
      </c>
      <c r="AB4" s="19" t="s">
        <v>13</v>
      </c>
      <c r="AC4" s="19" t="s">
        <v>14</v>
      </c>
      <c r="AD4" s="19" t="s">
        <v>12</v>
      </c>
    </row>
    <row r="5" spans="2:30" s="9" customFormat="1" ht="45">
      <c r="B5" s="8">
        <v>1</v>
      </c>
      <c r="C5" s="8">
        <v>12</v>
      </c>
      <c r="D5" s="8" t="s">
        <v>3</v>
      </c>
      <c r="E5" s="8" t="s">
        <v>2</v>
      </c>
      <c r="F5" s="22" t="s">
        <v>4</v>
      </c>
      <c r="G5" s="8" t="s">
        <v>61</v>
      </c>
      <c r="H5" s="8">
        <v>1</v>
      </c>
      <c r="I5" s="8" t="s">
        <v>15</v>
      </c>
      <c r="J5" s="24">
        <v>12</v>
      </c>
      <c r="K5" s="24">
        <v>5</v>
      </c>
      <c r="L5" s="24">
        <v>0.69</v>
      </c>
      <c r="M5" s="24">
        <v>2.08</v>
      </c>
      <c r="N5" s="86">
        <f t="shared" ref="N5:N36" si="0">L5/J5</f>
        <v>5.7499999999999996E-2</v>
      </c>
      <c r="O5" s="24">
        <v>73</v>
      </c>
      <c r="P5" s="24">
        <f t="shared" ref="P5:P36" si="1">M5/J5</f>
        <v>0.17333333333333334</v>
      </c>
      <c r="Q5" s="8">
        <v>12</v>
      </c>
      <c r="R5" s="22" t="s">
        <v>246</v>
      </c>
      <c r="S5" s="8" t="s">
        <v>159</v>
      </c>
      <c r="T5" s="23">
        <v>1</v>
      </c>
      <c r="U5" s="24">
        <v>2.5</v>
      </c>
      <c r="V5" s="24">
        <v>12</v>
      </c>
      <c r="W5" s="24">
        <f>U5/V5</f>
        <v>0.20833333333333334</v>
      </c>
      <c r="X5" s="23">
        <v>81</v>
      </c>
      <c r="Y5" s="8" t="s">
        <v>16</v>
      </c>
      <c r="Z5" s="8"/>
      <c r="AA5" s="8" t="s">
        <v>17</v>
      </c>
      <c r="AB5" s="8" t="s">
        <v>16</v>
      </c>
      <c r="AC5" s="8"/>
      <c r="AD5" s="8" t="s">
        <v>17</v>
      </c>
    </row>
    <row r="6" spans="2:30" s="9" customFormat="1" ht="45">
      <c r="B6" s="8">
        <v>1</v>
      </c>
      <c r="C6" s="8">
        <v>12</v>
      </c>
      <c r="D6" s="8" t="s">
        <v>3</v>
      </c>
      <c r="E6" s="8" t="s">
        <v>2</v>
      </c>
      <c r="F6" s="22" t="s">
        <v>4</v>
      </c>
      <c r="G6" s="8" t="s">
        <v>62</v>
      </c>
      <c r="H6" s="8">
        <v>2</v>
      </c>
      <c r="I6" s="8" t="s">
        <v>15</v>
      </c>
      <c r="J6" s="24">
        <v>12</v>
      </c>
      <c r="K6" s="24">
        <v>5</v>
      </c>
      <c r="L6" s="24">
        <v>0.69</v>
      </c>
      <c r="M6" s="24">
        <v>2.08</v>
      </c>
      <c r="N6" s="86">
        <f t="shared" si="0"/>
        <v>5.7499999999999996E-2</v>
      </c>
      <c r="O6" s="24">
        <v>74</v>
      </c>
      <c r="P6" s="24">
        <f t="shared" si="1"/>
        <v>0.17333333333333334</v>
      </c>
      <c r="Q6" s="8">
        <v>12</v>
      </c>
      <c r="R6" s="22" t="s">
        <v>246</v>
      </c>
      <c r="S6" s="8" t="s">
        <v>160</v>
      </c>
      <c r="T6" s="23">
        <v>1</v>
      </c>
      <c r="U6" s="24">
        <v>2.5</v>
      </c>
      <c r="V6" s="24">
        <v>12</v>
      </c>
      <c r="W6" s="24">
        <f>U6/V6</f>
        <v>0.20833333333333334</v>
      </c>
      <c r="X6" s="23">
        <v>80</v>
      </c>
      <c r="Y6" s="8" t="s">
        <v>16</v>
      </c>
      <c r="Z6" s="8"/>
      <c r="AA6" s="8" t="s">
        <v>17</v>
      </c>
      <c r="AB6" s="8" t="s">
        <v>16</v>
      </c>
      <c r="AC6" s="8"/>
      <c r="AD6" s="8" t="s">
        <v>17</v>
      </c>
    </row>
    <row r="7" spans="2:30" s="9" customFormat="1" ht="45">
      <c r="B7" s="8">
        <v>1</v>
      </c>
      <c r="C7" s="8">
        <v>12</v>
      </c>
      <c r="D7" s="8" t="s">
        <v>3</v>
      </c>
      <c r="E7" s="8" t="s">
        <v>2</v>
      </c>
      <c r="F7" s="22" t="s">
        <v>4</v>
      </c>
      <c r="G7" s="8" t="s">
        <v>63</v>
      </c>
      <c r="H7" s="8">
        <v>3</v>
      </c>
      <c r="I7" s="8" t="s">
        <v>15</v>
      </c>
      <c r="J7" s="24">
        <v>12</v>
      </c>
      <c r="K7" s="24">
        <v>5</v>
      </c>
      <c r="L7" s="24">
        <v>0.69</v>
      </c>
      <c r="M7" s="24">
        <v>2.08</v>
      </c>
      <c r="N7" s="86">
        <f t="shared" si="0"/>
        <v>5.7499999999999996E-2</v>
      </c>
      <c r="O7" s="24">
        <v>75</v>
      </c>
      <c r="P7" s="24">
        <f t="shared" si="1"/>
        <v>0.17333333333333334</v>
      </c>
      <c r="Q7" s="8"/>
      <c r="R7" s="22"/>
      <c r="S7" s="8"/>
      <c r="T7" s="23"/>
      <c r="U7" s="24"/>
      <c r="V7" s="24"/>
      <c r="W7" s="24"/>
      <c r="X7" s="23"/>
      <c r="Y7" s="8"/>
      <c r="Z7" s="8"/>
      <c r="AA7" s="8"/>
      <c r="AB7" s="8"/>
      <c r="AC7" s="8"/>
      <c r="AD7" s="8"/>
    </row>
    <row r="8" spans="2:30" s="7" customFormat="1" ht="45">
      <c r="B8" s="6">
        <v>3</v>
      </c>
      <c r="C8" s="6">
        <v>11</v>
      </c>
      <c r="D8" s="6" t="s">
        <v>25</v>
      </c>
      <c r="E8" s="6" t="s">
        <v>26</v>
      </c>
      <c r="F8" s="25" t="s">
        <v>256</v>
      </c>
      <c r="G8" s="6" t="s">
        <v>64</v>
      </c>
      <c r="H8" s="6">
        <v>1</v>
      </c>
      <c r="I8" s="6" t="s">
        <v>244</v>
      </c>
      <c r="J8" s="27">
        <v>10.5</v>
      </c>
      <c r="K8" s="27">
        <v>5</v>
      </c>
      <c r="L8" s="27">
        <v>0.49</v>
      </c>
      <c r="M8" s="27">
        <v>5.2</v>
      </c>
      <c r="N8" s="85">
        <f t="shared" si="0"/>
        <v>4.6666666666666669E-2</v>
      </c>
      <c r="O8" s="27">
        <v>71</v>
      </c>
      <c r="P8" s="27">
        <f t="shared" si="1"/>
        <v>0.49523809523809526</v>
      </c>
      <c r="Q8" s="6">
        <v>10</v>
      </c>
      <c r="R8" s="25" t="s">
        <v>256</v>
      </c>
      <c r="S8" s="6" t="s">
        <v>161</v>
      </c>
      <c r="T8" s="26">
        <v>1</v>
      </c>
      <c r="U8" s="27">
        <v>3.6</v>
      </c>
      <c r="V8" s="27">
        <v>11.2</v>
      </c>
      <c r="W8" s="27">
        <f>U8/V8</f>
        <v>0.32142857142857145</v>
      </c>
      <c r="X8" s="26">
        <v>64</v>
      </c>
      <c r="Y8" s="6" t="s">
        <v>28</v>
      </c>
      <c r="Z8" s="6"/>
      <c r="AA8" s="6" t="s">
        <v>29</v>
      </c>
      <c r="AB8" s="6" t="s">
        <v>28</v>
      </c>
      <c r="AC8" s="6"/>
      <c r="AD8" s="6" t="s">
        <v>29</v>
      </c>
    </row>
    <row r="9" spans="2:30" s="7" customFormat="1" ht="45">
      <c r="B9" s="6">
        <v>3</v>
      </c>
      <c r="C9" s="6">
        <v>11</v>
      </c>
      <c r="D9" s="6" t="s">
        <v>25</v>
      </c>
      <c r="E9" s="6" t="s">
        <v>26</v>
      </c>
      <c r="F9" s="25" t="s">
        <v>256</v>
      </c>
      <c r="G9" s="6" t="s">
        <v>65</v>
      </c>
      <c r="H9" s="6">
        <v>2</v>
      </c>
      <c r="I9" s="6" t="s">
        <v>244</v>
      </c>
      <c r="J9" s="27">
        <v>11.2</v>
      </c>
      <c r="K9" s="27">
        <v>5</v>
      </c>
      <c r="L9" s="27">
        <v>0.5</v>
      </c>
      <c r="M9" s="27">
        <v>5.55</v>
      </c>
      <c r="N9" s="85">
        <f t="shared" si="0"/>
        <v>4.4642857142857144E-2</v>
      </c>
      <c r="O9" s="27">
        <v>70</v>
      </c>
      <c r="P9" s="27">
        <f t="shared" si="1"/>
        <v>0.4955357142857143</v>
      </c>
      <c r="Q9" s="6">
        <v>10</v>
      </c>
      <c r="R9" s="25" t="s">
        <v>256</v>
      </c>
      <c r="S9" s="6" t="s">
        <v>162</v>
      </c>
      <c r="T9" s="26">
        <v>2</v>
      </c>
      <c r="U9" s="27">
        <v>3.6</v>
      </c>
      <c r="V9" s="27">
        <v>13.2</v>
      </c>
      <c r="W9" s="27">
        <f>U9/V9</f>
        <v>0.27272727272727276</v>
      </c>
      <c r="X9" s="26">
        <v>62</v>
      </c>
      <c r="Y9" s="6" t="s">
        <v>28</v>
      </c>
      <c r="Z9" s="6"/>
      <c r="AA9" s="6" t="s">
        <v>29</v>
      </c>
      <c r="AB9" s="6" t="s">
        <v>28</v>
      </c>
      <c r="AC9" s="6"/>
      <c r="AD9" s="6" t="s">
        <v>29</v>
      </c>
    </row>
    <row r="10" spans="2:30" s="7" customFormat="1" ht="45">
      <c r="B10" s="6">
        <v>3</v>
      </c>
      <c r="C10" s="6">
        <v>11</v>
      </c>
      <c r="D10" s="6" t="s">
        <v>25</v>
      </c>
      <c r="E10" s="6" t="s">
        <v>26</v>
      </c>
      <c r="F10" s="25" t="s">
        <v>256</v>
      </c>
      <c r="G10" s="6" t="s">
        <v>66</v>
      </c>
      <c r="H10" s="6">
        <v>3</v>
      </c>
      <c r="I10" s="6" t="s">
        <v>244</v>
      </c>
      <c r="J10" s="27">
        <v>13.2</v>
      </c>
      <c r="K10" s="27">
        <v>5</v>
      </c>
      <c r="L10" s="27">
        <v>0.51</v>
      </c>
      <c r="M10" s="27">
        <v>6.5</v>
      </c>
      <c r="N10" s="85">
        <f t="shared" si="0"/>
        <v>3.8636363636363642E-2</v>
      </c>
      <c r="O10" s="27">
        <v>68</v>
      </c>
      <c r="P10" s="27">
        <f t="shared" si="1"/>
        <v>0.49242424242424243</v>
      </c>
      <c r="Q10" s="6">
        <v>10</v>
      </c>
      <c r="R10" s="25" t="s">
        <v>256</v>
      </c>
      <c r="S10" s="6" t="s">
        <v>163</v>
      </c>
      <c r="T10" s="26">
        <v>3</v>
      </c>
      <c r="U10" s="27">
        <v>3.6</v>
      </c>
      <c r="V10" s="27">
        <v>13.2</v>
      </c>
      <c r="W10" s="27">
        <f>U10/V10</f>
        <v>0.27272727272727276</v>
      </c>
      <c r="X10" s="26">
        <v>63</v>
      </c>
      <c r="Y10" s="6" t="s">
        <v>28</v>
      </c>
      <c r="Z10" s="6"/>
      <c r="AA10" s="6" t="s">
        <v>29</v>
      </c>
      <c r="AB10" s="6" t="s">
        <v>28</v>
      </c>
      <c r="AC10" s="6"/>
      <c r="AD10" s="6" t="s">
        <v>29</v>
      </c>
    </row>
    <row r="11" spans="2:30" s="7" customFormat="1" ht="45">
      <c r="B11" s="6">
        <v>3</v>
      </c>
      <c r="C11" s="6">
        <v>11</v>
      </c>
      <c r="D11" s="6" t="s">
        <v>25</v>
      </c>
      <c r="E11" s="6" t="s">
        <v>26</v>
      </c>
      <c r="F11" s="25" t="s">
        <v>256</v>
      </c>
      <c r="G11" s="6" t="s">
        <v>67</v>
      </c>
      <c r="H11" s="6">
        <v>4</v>
      </c>
      <c r="I11" s="6" t="s">
        <v>244</v>
      </c>
      <c r="J11" s="27">
        <v>11.2</v>
      </c>
      <c r="K11" s="27">
        <v>5</v>
      </c>
      <c r="L11" s="27">
        <v>0.5</v>
      </c>
      <c r="M11" s="27">
        <v>5.5</v>
      </c>
      <c r="N11" s="85">
        <f t="shared" si="0"/>
        <v>4.4642857142857144E-2</v>
      </c>
      <c r="O11" s="27">
        <v>69</v>
      </c>
      <c r="P11" s="27">
        <f t="shared" si="1"/>
        <v>0.4910714285714286</v>
      </c>
      <c r="Q11" s="6">
        <v>10</v>
      </c>
      <c r="R11" s="25" t="s">
        <v>256</v>
      </c>
      <c r="S11" s="6" t="s">
        <v>164</v>
      </c>
      <c r="T11" s="26">
        <v>4</v>
      </c>
      <c r="U11" s="27">
        <v>3.6</v>
      </c>
      <c r="V11" s="27">
        <v>11.2</v>
      </c>
      <c r="W11" s="27">
        <f>U11/V11</f>
        <v>0.32142857142857145</v>
      </c>
      <c r="X11" s="26">
        <v>65</v>
      </c>
      <c r="Y11" s="6" t="s">
        <v>28</v>
      </c>
      <c r="Z11" s="6"/>
      <c r="AA11" s="6" t="s">
        <v>29</v>
      </c>
      <c r="AB11" s="6" t="s">
        <v>28</v>
      </c>
      <c r="AC11" s="6"/>
      <c r="AD11" s="6" t="s">
        <v>29</v>
      </c>
    </row>
    <row r="12" spans="2:30" s="7" customFormat="1" ht="45">
      <c r="B12" s="6">
        <v>3</v>
      </c>
      <c r="C12" s="6">
        <v>11</v>
      </c>
      <c r="D12" s="6" t="s">
        <v>25</v>
      </c>
      <c r="E12" s="6" t="s">
        <v>26</v>
      </c>
      <c r="F12" s="25" t="s">
        <v>256</v>
      </c>
      <c r="G12" s="6" t="s">
        <v>68</v>
      </c>
      <c r="H12" s="6">
        <v>5</v>
      </c>
      <c r="I12" s="6" t="s">
        <v>244</v>
      </c>
      <c r="J12" s="27">
        <v>10.4</v>
      </c>
      <c r="K12" s="27">
        <v>5</v>
      </c>
      <c r="L12" s="27">
        <v>0.49</v>
      </c>
      <c r="M12" s="27">
        <v>5.0999999999999996</v>
      </c>
      <c r="N12" s="85">
        <f t="shared" si="0"/>
        <v>4.7115384615384615E-2</v>
      </c>
      <c r="O12" s="27">
        <v>72</v>
      </c>
      <c r="P12" s="27">
        <f t="shared" si="1"/>
        <v>0.49038461538461531</v>
      </c>
      <c r="Q12" s="6"/>
      <c r="R12" s="25"/>
      <c r="S12" s="6"/>
      <c r="T12" s="26"/>
      <c r="U12" s="27"/>
      <c r="V12" s="27"/>
      <c r="W12" s="27"/>
      <c r="X12" s="26"/>
      <c r="Y12" s="6"/>
      <c r="Z12" s="6"/>
      <c r="AA12" s="6"/>
      <c r="AB12" s="6"/>
      <c r="AC12" s="6"/>
      <c r="AD12" s="6"/>
    </row>
    <row r="13" spans="2:30" s="11" customFormat="1" ht="30">
      <c r="B13" s="28">
        <v>4</v>
      </c>
      <c r="C13" s="28">
        <v>8</v>
      </c>
      <c r="D13" s="28" t="s">
        <v>30</v>
      </c>
      <c r="E13" s="28" t="s">
        <v>31</v>
      </c>
      <c r="F13" s="29" t="s">
        <v>248</v>
      </c>
      <c r="G13" s="28" t="s">
        <v>69</v>
      </c>
      <c r="H13" s="28">
        <v>1</v>
      </c>
      <c r="I13" s="28" t="s">
        <v>27</v>
      </c>
      <c r="J13" s="31">
        <v>6.6</v>
      </c>
      <c r="K13" s="31">
        <v>5</v>
      </c>
      <c r="L13" s="31">
        <v>0.57999999999999996</v>
      </c>
      <c r="M13" s="31">
        <f t="shared" ref="M13:M22" si="2">J13/2</f>
        <v>3.3</v>
      </c>
      <c r="N13" s="82">
        <f t="shared" si="0"/>
        <v>8.7878787878787876E-2</v>
      </c>
      <c r="O13" s="31">
        <v>42</v>
      </c>
      <c r="P13" s="31">
        <f t="shared" si="1"/>
        <v>0.5</v>
      </c>
      <c r="Q13" s="28">
        <v>8</v>
      </c>
      <c r="R13" s="29" t="s">
        <v>248</v>
      </c>
      <c r="S13" s="28" t="s">
        <v>165</v>
      </c>
      <c r="T13" s="30">
        <v>1</v>
      </c>
      <c r="U13" s="31">
        <v>4</v>
      </c>
      <c r="V13" s="31">
        <v>6.7</v>
      </c>
      <c r="W13" s="31">
        <f t="shared" ref="W13:W33" si="3">U13/V13</f>
        <v>0.59701492537313428</v>
      </c>
      <c r="X13" s="30">
        <v>32</v>
      </c>
      <c r="Y13" s="28" t="s">
        <v>32</v>
      </c>
      <c r="Z13" s="28"/>
      <c r="AA13" s="28" t="s">
        <v>33</v>
      </c>
      <c r="AB13" s="28" t="s">
        <v>34</v>
      </c>
      <c r="AC13" s="28"/>
      <c r="AD13" s="28" t="s">
        <v>33</v>
      </c>
    </row>
    <row r="14" spans="2:30" s="11" customFormat="1" ht="30">
      <c r="B14" s="28">
        <v>4</v>
      </c>
      <c r="C14" s="28">
        <v>8</v>
      </c>
      <c r="D14" s="28" t="s">
        <v>30</v>
      </c>
      <c r="E14" s="28" t="s">
        <v>31</v>
      </c>
      <c r="F14" s="29" t="s">
        <v>248</v>
      </c>
      <c r="G14" s="28" t="s">
        <v>70</v>
      </c>
      <c r="H14" s="28">
        <v>2</v>
      </c>
      <c r="I14" s="28" t="s">
        <v>27</v>
      </c>
      <c r="J14" s="31">
        <v>6.7</v>
      </c>
      <c r="K14" s="31">
        <v>5</v>
      </c>
      <c r="L14" s="31">
        <v>0.57999999999999996</v>
      </c>
      <c r="M14" s="31">
        <f t="shared" si="2"/>
        <v>3.35</v>
      </c>
      <c r="N14" s="82">
        <f t="shared" si="0"/>
        <v>8.6567164179104469E-2</v>
      </c>
      <c r="O14" s="31">
        <v>43</v>
      </c>
      <c r="P14" s="31">
        <f t="shared" si="1"/>
        <v>0.5</v>
      </c>
      <c r="Q14" s="28">
        <v>8</v>
      </c>
      <c r="R14" s="29" t="s">
        <v>248</v>
      </c>
      <c r="S14" s="28" t="s">
        <v>166</v>
      </c>
      <c r="T14" s="30">
        <v>2</v>
      </c>
      <c r="U14" s="31">
        <v>3.9</v>
      </c>
      <c r="V14" s="31">
        <v>7.3</v>
      </c>
      <c r="W14" s="31">
        <f t="shared" si="3"/>
        <v>0.53424657534246578</v>
      </c>
      <c r="X14" s="30">
        <v>37</v>
      </c>
      <c r="Y14" s="28" t="s">
        <v>32</v>
      </c>
      <c r="Z14" s="28"/>
      <c r="AA14" s="28" t="s">
        <v>33</v>
      </c>
      <c r="AB14" s="28" t="s">
        <v>34</v>
      </c>
      <c r="AC14" s="28"/>
      <c r="AD14" s="28" t="s">
        <v>33</v>
      </c>
    </row>
    <row r="15" spans="2:30" s="11" customFormat="1" ht="30">
      <c r="B15" s="28">
        <v>4</v>
      </c>
      <c r="C15" s="28">
        <v>8</v>
      </c>
      <c r="D15" s="28" t="s">
        <v>30</v>
      </c>
      <c r="E15" s="28" t="s">
        <v>31</v>
      </c>
      <c r="F15" s="29" t="s">
        <v>248</v>
      </c>
      <c r="G15" s="28" t="s">
        <v>71</v>
      </c>
      <c r="H15" s="28">
        <v>3</v>
      </c>
      <c r="I15" s="28" t="s">
        <v>27</v>
      </c>
      <c r="J15" s="31">
        <v>7.3</v>
      </c>
      <c r="K15" s="31">
        <v>5</v>
      </c>
      <c r="L15" s="31">
        <v>0.57999999999999996</v>
      </c>
      <c r="M15" s="31">
        <f t="shared" si="2"/>
        <v>3.65</v>
      </c>
      <c r="N15" s="82">
        <f t="shared" si="0"/>
        <v>7.9452054794520541E-2</v>
      </c>
      <c r="O15" s="31">
        <v>47</v>
      </c>
      <c r="P15" s="31">
        <f t="shared" si="1"/>
        <v>0.5</v>
      </c>
      <c r="Q15" s="28">
        <v>8</v>
      </c>
      <c r="R15" s="29" t="s">
        <v>248</v>
      </c>
      <c r="S15" s="28" t="s">
        <v>167</v>
      </c>
      <c r="T15" s="30">
        <v>3</v>
      </c>
      <c r="U15" s="31">
        <v>3.8</v>
      </c>
      <c r="V15" s="31">
        <v>7.3</v>
      </c>
      <c r="W15" s="31">
        <f t="shared" si="3"/>
        <v>0.52054794520547942</v>
      </c>
      <c r="X15" s="30">
        <v>38</v>
      </c>
      <c r="Y15" s="28" t="s">
        <v>32</v>
      </c>
      <c r="Z15" s="28"/>
      <c r="AA15" s="28" t="s">
        <v>33</v>
      </c>
      <c r="AB15" s="28" t="s">
        <v>34</v>
      </c>
      <c r="AC15" s="28"/>
      <c r="AD15" s="28" t="s">
        <v>33</v>
      </c>
    </row>
    <row r="16" spans="2:30" s="11" customFormat="1" ht="30">
      <c r="B16" s="28">
        <v>4</v>
      </c>
      <c r="C16" s="28">
        <v>8</v>
      </c>
      <c r="D16" s="28" t="s">
        <v>30</v>
      </c>
      <c r="E16" s="28" t="s">
        <v>31</v>
      </c>
      <c r="F16" s="29" t="s">
        <v>248</v>
      </c>
      <c r="G16" s="28" t="s">
        <v>72</v>
      </c>
      <c r="H16" s="28">
        <v>4</v>
      </c>
      <c r="I16" s="28" t="s">
        <v>27</v>
      </c>
      <c r="J16" s="31">
        <v>7.2</v>
      </c>
      <c r="K16" s="31">
        <v>5</v>
      </c>
      <c r="L16" s="31">
        <v>0.57999999999999996</v>
      </c>
      <c r="M16" s="31">
        <f t="shared" si="2"/>
        <v>3.6</v>
      </c>
      <c r="N16" s="82">
        <f t="shared" si="0"/>
        <v>8.0555555555555547E-2</v>
      </c>
      <c r="O16" s="31">
        <v>45</v>
      </c>
      <c r="P16" s="31">
        <f t="shared" si="1"/>
        <v>0.5</v>
      </c>
      <c r="Q16" s="28">
        <v>8</v>
      </c>
      <c r="R16" s="29" t="s">
        <v>248</v>
      </c>
      <c r="S16" s="28" t="s">
        <v>168</v>
      </c>
      <c r="T16" s="30">
        <v>4</v>
      </c>
      <c r="U16" s="31">
        <v>4.3499999999999996</v>
      </c>
      <c r="V16" s="31">
        <v>7.2</v>
      </c>
      <c r="W16" s="31">
        <f t="shared" si="3"/>
        <v>0.60416666666666663</v>
      </c>
      <c r="X16" s="30">
        <v>33</v>
      </c>
      <c r="Y16" s="28" t="s">
        <v>32</v>
      </c>
      <c r="Z16" s="28"/>
      <c r="AA16" s="28" t="s">
        <v>33</v>
      </c>
      <c r="AB16" s="28" t="s">
        <v>34</v>
      </c>
      <c r="AC16" s="28"/>
      <c r="AD16" s="28" t="s">
        <v>33</v>
      </c>
    </row>
    <row r="17" spans="2:30" s="11" customFormat="1" ht="30">
      <c r="B17" s="28">
        <v>4</v>
      </c>
      <c r="C17" s="28">
        <v>7</v>
      </c>
      <c r="D17" s="28" t="s">
        <v>30</v>
      </c>
      <c r="E17" s="28" t="s">
        <v>31</v>
      </c>
      <c r="F17" s="29" t="s">
        <v>247</v>
      </c>
      <c r="G17" s="28" t="s">
        <v>73</v>
      </c>
      <c r="H17" s="28">
        <v>5</v>
      </c>
      <c r="I17" s="28" t="s">
        <v>27</v>
      </c>
      <c r="J17" s="31">
        <v>6.35</v>
      </c>
      <c r="K17" s="31">
        <v>5</v>
      </c>
      <c r="L17" s="31">
        <v>0.57999999999999996</v>
      </c>
      <c r="M17" s="31">
        <f t="shared" si="2"/>
        <v>3.1749999999999998</v>
      </c>
      <c r="N17" s="82">
        <f t="shared" si="0"/>
        <v>9.1338582677165353E-2</v>
      </c>
      <c r="O17" s="31">
        <v>36</v>
      </c>
      <c r="P17" s="31">
        <f t="shared" si="1"/>
        <v>0.5</v>
      </c>
      <c r="Q17" s="28">
        <v>9</v>
      </c>
      <c r="R17" s="29" t="s">
        <v>245</v>
      </c>
      <c r="S17" s="28" t="s">
        <v>169</v>
      </c>
      <c r="T17" s="30">
        <v>5</v>
      </c>
      <c r="U17" s="31">
        <v>3</v>
      </c>
      <c r="V17" s="31">
        <v>6.5</v>
      </c>
      <c r="W17" s="31">
        <f t="shared" si="3"/>
        <v>0.46153846153846156</v>
      </c>
      <c r="X17" s="30">
        <v>41</v>
      </c>
      <c r="Y17" s="28" t="s">
        <v>32</v>
      </c>
      <c r="Z17" s="28"/>
      <c r="AA17" s="28" t="s">
        <v>35</v>
      </c>
      <c r="AB17" s="28" t="s">
        <v>34</v>
      </c>
      <c r="AC17" s="28"/>
      <c r="AD17" s="28" t="s">
        <v>35</v>
      </c>
    </row>
    <row r="18" spans="2:30" s="11" customFormat="1" ht="30">
      <c r="B18" s="28">
        <v>4</v>
      </c>
      <c r="C18" s="28">
        <v>7</v>
      </c>
      <c r="D18" s="28" t="s">
        <v>30</v>
      </c>
      <c r="E18" s="28" t="s">
        <v>31</v>
      </c>
      <c r="F18" s="29" t="s">
        <v>247</v>
      </c>
      <c r="G18" s="28" t="s">
        <v>74</v>
      </c>
      <c r="H18" s="28">
        <v>6</v>
      </c>
      <c r="I18" s="28" t="s">
        <v>27</v>
      </c>
      <c r="J18" s="31">
        <v>6.5</v>
      </c>
      <c r="K18" s="31">
        <v>5</v>
      </c>
      <c r="L18" s="31">
        <v>0.57999999999999996</v>
      </c>
      <c r="M18" s="31">
        <f t="shared" si="2"/>
        <v>3.25</v>
      </c>
      <c r="N18" s="82">
        <f t="shared" si="0"/>
        <v>8.9230769230769225E-2</v>
      </c>
      <c r="O18" s="31">
        <v>35</v>
      </c>
      <c r="P18" s="31">
        <f t="shared" si="1"/>
        <v>0.5</v>
      </c>
      <c r="Q18" s="28">
        <v>7</v>
      </c>
      <c r="R18" s="29" t="s">
        <v>247</v>
      </c>
      <c r="S18" s="28" t="s">
        <v>170</v>
      </c>
      <c r="T18" s="30">
        <v>6</v>
      </c>
      <c r="U18" s="31">
        <v>5.5</v>
      </c>
      <c r="V18" s="31">
        <v>7</v>
      </c>
      <c r="W18" s="31">
        <f t="shared" si="3"/>
        <v>0.7857142857142857</v>
      </c>
      <c r="X18" s="30">
        <v>28</v>
      </c>
      <c r="Y18" s="28" t="s">
        <v>32</v>
      </c>
      <c r="Z18" s="28"/>
      <c r="AA18" s="28" t="s">
        <v>35</v>
      </c>
      <c r="AB18" s="28" t="s">
        <v>34</v>
      </c>
      <c r="AC18" s="28"/>
      <c r="AD18" s="28" t="s">
        <v>35</v>
      </c>
    </row>
    <row r="19" spans="2:30" s="11" customFormat="1" ht="30">
      <c r="B19" s="28">
        <v>4</v>
      </c>
      <c r="C19" s="28">
        <v>7</v>
      </c>
      <c r="D19" s="28" t="s">
        <v>30</v>
      </c>
      <c r="E19" s="28" t="s">
        <v>31</v>
      </c>
      <c r="F19" s="29" t="s">
        <v>247</v>
      </c>
      <c r="G19" s="28" t="s">
        <v>75</v>
      </c>
      <c r="H19" s="28">
        <v>7</v>
      </c>
      <c r="I19" s="28" t="s">
        <v>27</v>
      </c>
      <c r="J19" s="31">
        <v>7</v>
      </c>
      <c r="K19" s="31">
        <v>5</v>
      </c>
      <c r="L19" s="31">
        <v>0.67</v>
      </c>
      <c r="M19" s="31">
        <f t="shared" si="2"/>
        <v>3.5</v>
      </c>
      <c r="N19" s="82">
        <f t="shared" si="0"/>
        <v>9.5714285714285724E-2</v>
      </c>
      <c r="O19" s="31">
        <v>37</v>
      </c>
      <c r="P19" s="31">
        <f t="shared" si="1"/>
        <v>0.5</v>
      </c>
      <c r="Q19" s="28">
        <v>7</v>
      </c>
      <c r="R19" s="29" t="s">
        <v>247</v>
      </c>
      <c r="S19" s="28" t="s">
        <v>171</v>
      </c>
      <c r="T19" s="30">
        <v>7</v>
      </c>
      <c r="U19" s="31">
        <v>5.2</v>
      </c>
      <c r="V19" s="31">
        <v>7</v>
      </c>
      <c r="W19" s="31">
        <f t="shared" si="3"/>
        <v>0.74285714285714288</v>
      </c>
      <c r="X19" s="30">
        <v>25</v>
      </c>
      <c r="Y19" s="28" t="s">
        <v>32</v>
      </c>
      <c r="Z19" s="28"/>
      <c r="AA19" s="28" t="s">
        <v>35</v>
      </c>
      <c r="AB19" s="28" t="s">
        <v>34</v>
      </c>
      <c r="AC19" s="28"/>
      <c r="AD19" s="28" t="s">
        <v>35</v>
      </c>
    </row>
    <row r="20" spans="2:30" s="11" customFormat="1" ht="30">
      <c r="B20" s="28">
        <v>4</v>
      </c>
      <c r="C20" s="28">
        <v>7</v>
      </c>
      <c r="D20" s="28" t="s">
        <v>30</v>
      </c>
      <c r="E20" s="28" t="s">
        <v>31</v>
      </c>
      <c r="F20" s="29" t="s">
        <v>247</v>
      </c>
      <c r="G20" s="28" t="s">
        <v>76</v>
      </c>
      <c r="H20" s="28">
        <v>8</v>
      </c>
      <c r="I20" s="28" t="s">
        <v>27</v>
      </c>
      <c r="J20" s="31">
        <v>6.7</v>
      </c>
      <c r="K20" s="31">
        <v>5</v>
      </c>
      <c r="L20" s="31">
        <v>0.69</v>
      </c>
      <c r="M20" s="31">
        <f t="shared" si="2"/>
        <v>3.35</v>
      </c>
      <c r="N20" s="82">
        <f t="shared" si="0"/>
        <v>0.10298507462686567</v>
      </c>
      <c r="O20" s="31">
        <v>39</v>
      </c>
      <c r="P20" s="31">
        <f t="shared" si="1"/>
        <v>0.5</v>
      </c>
      <c r="Q20" s="28">
        <v>7</v>
      </c>
      <c r="R20" s="29" t="s">
        <v>247</v>
      </c>
      <c r="S20" s="28" t="s">
        <v>172</v>
      </c>
      <c r="T20" s="30">
        <v>8</v>
      </c>
      <c r="U20" s="31">
        <v>5.55</v>
      </c>
      <c r="V20" s="31">
        <v>7</v>
      </c>
      <c r="W20" s="31">
        <f t="shared" si="3"/>
        <v>0.79285714285714282</v>
      </c>
      <c r="X20" s="30">
        <v>26</v>
      </c>
      <c r="Y20" s="28" t="s">
        <v>32</v>
      </c>
      <c r="Z20" s="28"/>
      <c r="AA20" s="28" t="s">
        <v>35</v>
      </c>
      <c r="AB20" s="28" t="s">
        <v>34</v>
      </c>
      <c r="AC20" s="28"/>
      <c r="AD20" s="28" t="s">
        <v>35</v>
      </c>
    </row>
    <row r="21" spans="2:30" s="11" customFormat="1" ht="30">
      <c r="B21" s="28">
        <v>4</v>
      </c>
      <c r="C21" s="28">
        <v>7</v>
      </c>
      <c r="D21" s="28" t="s">
        <v>30</v>
      </c>
      <c r="E21" s="28" t="s">
        <v>31</v>
      </c>
      <c r="F21" s="29" t="s">
        <v>247</v>
      </c>
      <c r="G21" s="28" t="s">
        <v>77</v>
      </c>
      <c r="H21" s="28">
        <v>9</v>
      </c>
      <c r="I21" s="28" t="s">
        <v>27</v>
      </c>
      <c r="J21" s="31">
        <v>7</v>
      </c>
      <c r="K21" s="31">
        <v>5</v>
      </c>
      <c r="L21" s="31">
        <v>0.67</v>
      </c>
      <c r="M21" s="31">
        <f t="shared" si="2"/>
        <v>3.5</v>
      </c>
      <c r="N21" s="82">
        <f t="shared" si="0"/>
        <v>9.5714285714285724E-2</v>
      </c>
      <c r="O21" s="31">
        <v>38</v>
      </c>
      <c r="P21" s="31">
        <f t="shared" si="1"/>
        <v>0.5</v>
      </c>
      <c r="Q21" s="28">
        <v>7</v>
      </c>
      <c r="R21" s="29" t="s">
        <v>247</v>
      </c>
      <c r="S21" s="28" t="s">
        <v>173</v>
      </c>
      <c r="T21" s="30">
        <v>9</v>
      </c>
      <c r="U21" s="31">
        <v>5.8</v>
      </c>
      <c r="V21" s="31">
        <v>7.1</v>
      </c>
      <c r="W21" s="31">
        <f t="shared" si="3"/>
        <v>0.81690140845070425</v>
      </c>
      <c r="X21" s="30">
        <v>27</v>
      </c>
      <c r="Y21" s="28" t="s">
        <v>32</v>
      </c>
      <c r="Z21" s="28"/>
      <c r="AA21" s="28" t="s">
        <v>35</v>
      </c>
      <c r="AB21" s="28" t="s">
        <v>34</v>
      </c>
      <c r="AC21" s="28"/>
      <c r="AD21" s="28" t="s">
        <v>35</v>
      </c>
    </row>
    <row r="22" spans="2:30" s="11" customFormat="1" ht="30">
      <c r="B22" s="28">
        <v>4</v>
      </c>
      <c r="C22" s="28">
        <v>8</v>
      </c>
      <c r="D22" s="28" t="s">
        <v>30</v>
      </c>
      <c r="E22" s="28" t="s">
        <v>31</v>
      </c>
      <c r="F22" s="29" t="s">
        <v>248</v>
      </c>
      <c r="G22" s="28" t="s">
        <v>78</v>
      </c>
      <c r="H22" s="28">
        <v>10</v>
      </c>
      <c r="I22" s="28" t="s">
        <v>27</v>
      </c>
      <c r="J22" s="31">
        <v>7.1</v>
      </c>
      <c r="K22" s="31">
        <v>5</v>
      </c>
      <c r="L22" s="31">
        <v>0.8</v>
      </c>
      <c r="M22" s="31">
        <f t="shared" si="2"/>
        <v>3.55</v>
      </c>
      <c r="N22" s="82">
        <f t="shared" si="0"/>
        <v>0.11267605633802819</v>
      </c>
      <c r="O22" s="31">
        <v>40</v>
      </c>
      <c r="P22" s="31">
        <f t="shared" si="1"/>
        <v>0.5</v>
      </c>
      <c r="Q22" s="28">
        <v>8</v>
      </c>
      <c r="R22" s="29" t="s">
        <v>248</v>
      </c>
      <c r="S22" s="28" t="s">
        <v>174</v>
      </c>
      <c r="T22" s="30">
        <v>10</v>
      </c>
      <c r="U22" s="31">
        <v>5.8</v>
      </c>
      <c r="V22" s="31">
        <v>7.8</v>
      </c>
      <c r="W22" s="31">
        <f t="shared" si="3"/>
        <v>0.74358974358974361</v>
      </c>
      <c r="X22" s="30">
        <v>29</v>
      </c>
      <c r="Y22" s="28" t="s">
        <v>32</v>
      </c>
      <c r="Z22" s="28"/>
      <c r="AA22" s="28" t="s">
        <v>35</v>
      </c>
      <c r="AB22" s="28" t="s">
        <v>34</v>
      </c>
      <c r="AC22" s="28"/>
      <c r="AD22" s="28" t="s">
        <v>35</v>
      </c>
    </row>
    <row r="23" spans="2:30" s="11" customFormat="1" ht="30">
      <c r="B23" s="28">
        <v>4</v>
      </c>
      <c r="C23" s="28">
        <v>12</v>
      </c>
      <c r="D23" s="28" t="s">
        <v>30</v>
      </c>
      <c r="E23" s="28" t="s">
        <v>31</v>
      </c>
      <c r="F23" s="29" t="s">
        <v>246</v>
      </c>
      <c r="G23" s="28" t="s">
        <v>79</v>
      </c>
      <c r="H23" s="28">
        <v>11</v>
      </c>
      <c r="I23" s="28" t="s">
        <v>15</v>
      </c>
      <c r="J23" s="31">
        <v>7.8</v>
      </c>
      <c r="K23" s="31">
        <v>5</v>
      </c>
      <c r="L23" s="31">
        <v>0.79</v>
      </c>
      <c r="M23" s="31">
        <v>3.48</v>
      </c>
      <c r="N23" s="82">
        <f t="shared" si="0"/>
        <v>0.10128205128205128</v>
      </c>
      <c r="O23" s="31">
        <v>86</v>
      </c>
      <c r="P23" s="31">
        <f t="shared" si="1"/>
        <v>0.44615384615384618</v>
      </c>
      <c r="Q23" s="28">
        <v>12</v>
      </c>
      <c r="R23" s="29" t="s">
        <v>246</v>
      </c>
      <c r="S23" s="28" t="s">
        <v>175</v>
      </c>
      <c r="T23" s="30">
        <v>11</v>
      </c>
      <c r="U23" s="31">
        <v>3.4</v>
      </c>
      <c r="V23" s="31">
        <v>8</v>
      </c>
      <c r="W23" s="31">
        <f t="shared" si="3"/>
        <v>0.42499999999999999</v>
      </c>
      <c r="X23" s="30">
        <v>77</v>
      </c>
      <c r="Y23" s="28" t="s">
        <v>32</v>
      </c>
      <c r="Z23" s="28"/>
      <c r="AA23" s="28" t="s">
        <v>35</v>
      </c>
      <c r="AB23" s="28" t="s">
        <v>34</v>
      </c>
      <c r="AC23" s="28"/>
      <c r="AD23" s="28" t="s">
        <v>35</v>
      </c>
    </row>
    <row r="24" spans="2:30" s="11" customFormat="1" ht="30">
      <c r="B24" s="28">
        <v>4</v>
      </c>
      <c r="C24" s="28">
        <v>12</v>
      </c>
      <c r="D24" s="28" t="s">
        <v>30</v>
      </c>
      <c r="E24" s="28" t="s">
        <v>31</v>
      </c>
      <c r="F24" s="29" t="s">
        <v>246</v>
      </c>
      <c r="G24" s="28" t="s">
        <v>80</v>
      </c>
      <c r="H24" s="28">
        <v>12</v>
      </c>
      <c r="I24" s="28" t="s">
        <v>15</v>
      </c>
      <c r="J24" s="31">
        <v>8</v>
      </c>
      <c r="K24" s="31">
        <v>5</v>
      </c>
      <c r="L24" s="31">
        <v>0.92</v>
      </c>
      <c r="M24" s="31">
        <v>3.48</v>
      </c>
      <c r="N24" s="82">
        <f t="shared" si="0"/>
        <v>0.115</v>
      </c>
      <c r="O24" s="31">
        <v>85</v>
      </c>
      <c r="P24" s="31">
        <f t="shared" si="1"/>
        <v>0.435</v>
      </c>
      <c r="Q24" s="28">
        <v>9</v>
      </c>
      <c r="R24" s="29" t="s">
        <v>245</v>
      </c>
      <c r="S24" s="28" t="s">
        <v>176</v>
      </c>
      <c r="T24" s="30">
        <v>12</v>
      </c>
      <c r="U24" s="31">
        <v>3.6</v>
      </c>
      <c r="V24" s="31">
        <v>10.5</v>
      </c>
      <c r="W24" s="31">
        <f t="shared" si="3"/>
        <v>0.34285714285714286</v>
      </c>
      <c r="X24" s="30">
        <v>59</v>
      </c>
      <c r="Y24" s="28" t="s">
        <v>32</v>
      </c>
      <c r="Z24" s="28"/>
      <c r="AA24" s="28" t="s">
        <v>35</v>
      </c>
      <c r="AB24" s="28" t="s">
        <v>34</v>
      </c>
      <c r="AC24" s="28"/>
      <c r="AD24" s="28" t="s">
        <v>35</v>
      </c>
    </row>
    <row r="25" spans="2:30" s="11" customFormat="1" ht="30">
      <c r="B25" s="28">
        <v>4</v>
      </c>
      <c r="C25" s="28">
        <v>12</v>
      </c>
      <c r="D25" s="28" t="s">
        <v>30</v>
      </c>
      <c r="E25" s="28" t="s">
        <v>31</v>
      </c>
      <c r="F25" s="29" t="s">
        <v>246</v>
      </c>
      <c r="G25" s="28" t="s">
        <v>81</v>
      </c>
      <c r="H25" s="28">
        <v>13</v>
      </c>
      <c r="I25" s="28" t="s">
        <v>15</v>
      </c>
      <c r="J25" s="31">
        <v>10.5</v>
      </c>
      <c r="K25" s="31">
        <v>5</v>
      </c>
      <c r="L25" s="31">
        <v>0.97</v>
      </c>
      <c r="M25" s="31">
        <v>3.48</v>
      </c>
      <c r="N25" s="82">
        <f t="shared" si="0"/>
        <v>9.2380952380952383E-2</v>
      </c>
      <c r="O25" s="31">
        <v>78</v>
      </c>
      <c r="P25" s="31">
        <f t="shared" si="1"/>
        <v>0.33142857142857141</v>
      </c>
      <c r="Q25" s="28">
        <v>9</v>
      </c>
      <c r="R25" s="29" t="s">
        <v>245</v>
      </c>
      <c r="S25" s="28" t="s">
        <v>177</v>
      </c>
      <c r="T25" s="30">
        <v>13</v>
      </c>
      <c r="U25" s="31">
        <v>3.6</v>
      </c>
      <c r="V25" s="31">
        <v>10.5</v>
      </c>
      <c r="W25" s="31">
        <f t="shared" si="3"/>
        <v>0.34285714285714286</v>
      </c>
      <c r="X25" s="30">
        <v>58</v>
      </c>
      <c r="Y25" s="28" t="s">
        <v>32</v>
      </c>
      <c r="Z25" s="28"/>
      <c r="AA25" s="28" t="s">
        <v>35</v>
      </c>
      <c r="AB25" s="28" t="s">
        <v>34</v>
      </c>
      <c r="AC25" s="28"/>
      <c r="AD25" s="28" t="s">
        <v>35</v>
      </c>
    </row>
    <row r="26" spans="2:30" s="11" customFormat="1" ht="30">
      <c r="B26" s="28">
        <v>4</v>
      </c>
      <c r="C26" s="28">
        <v>12</v>
      </c>
      <c r="D26" s="28" t="s">
        <v>30</v>
      </c>
      <c r="E26" s="28" t="s">
        <v>31</v>
      </c>
      <c r="F26" s="29" t="s">
        <v>246</v>
      </c>
      <c r="G26" s="28" t="s">
        <v>82</v>
      </c>
      <c r="H26" s="28">
        <v>14</v>
      </c>
      <c r="I26" s="28" t="s">
        <v>15</v>
      </c>
      <c r="J26" s="31">
        <v>10.4</v>
      </c>
      <c r="K26" s="31">
        <v>5</v>
      </c>
      <c r="L26" s="31">
        <v>0.97</v>
      </c>
      <c r="M26" s="31">
        <v>3.51</v>
      </c>
      <c r="N26" s="82">
        <f t="shared" si="0"/>
        <v>9.3269230769230757E-2</v>
      </c>
      <c r="O26" s="31">
        <v>79</v>
      </c>
      <c r="P26" s="31">
        <f t="shared" si="1"/>
        <v>0.33749999999999997</v>
      </c>
      <c r="Q26" s="28">
        <v>9</v>
      </c>
      <c r="R26" s="29" t="s">
        <v>245</v>
      </c>
      <c r="S26" s="28" t="s">
        <v>178</v>
      </c>
      <c r="T26" s="30">
        <v>14</v>
      </c>
      <c r="U26" s="31">
        <v>5.0999999999999996</v>
      </c>
      <c r="V26" s="31">
        <v>10.4</v>
      </c>
      <c r="W26" s="31">
        <f t="shared" si="3"/>
        <v>0.49038461538461531</v>
      </c>
      <c r="X26" s="30">
        <v>43</v>
      </c>
      <c r="Y26" s="28" t="s">
        <v>32</v>
      </c>
      <c r="Z26" s="28"/>
      <c r="AA26" s="28" t="s">
        <v>33</v>
      </c>
      <c r="AB26" s="28" t="s">
        <v>34</v>
      </c>
      <c r="AC26" s="28"/>
      <c r="AD26" s="28" t="s">
        <v>33</v>
      </c>
    </row>
    <row r="27" spans="2:30" s="11" customFormat="1" ht="30">
      <c r="B27" s="28">
        <v>4</v>
      </c>
      <c r="C27" s="28">
        <v>12</v>
      </c>
      <c r="D27" s="28" t="s">
        <v>30</v>
      </c>
      <c r="E27" s="28" t="s">
        <v>31</v>
      </c>
      <c r="F27" s="29" t="s">
        <v>246</v>
      </c>
      <c r="G27" s="28" t="s">
        <v>83</v>
      </c>
      <c r="H27" s="28">
        <v>15</v>
      </c>
      <c r="I27" s="28" t="s">
        <v>27</v>
      </c>
      <c r="J27" s="31">
        <v>8.1</v>
      </c>
      <c r="K27" s="31">
        <v>5</v>
      </c>
      <c r="L27" s="31">
        <v>0.92</v>
      </c>
      <c r="M27" s="31">
        <f>J27/2</f>
        <v>4.05</v>
      </c>
      <c r="N27" s="82">
        <f t="shared" si="0"/>
        <v>0.11358024691358026</v>
      </c>
      <c r="O27" s="31">
        <v>82</v>
      </c>
      <c r="P27" s="31">
        <f t="shared" si="1"/>
        <v>0.5</v>
      </c>
      <c r="Q27" s="28">
        <v>12</v>
      </c>
      <c r="R27" s="29" t="s">
        <v>246</v>
      </c>
      <c r="S27" s="28" t="s">
        <v>179</v>
      </c>
      <c r="T27" s="30">
        <v>15</v>
      </c>
      <c r="U27" s="31">
        <v>4</v>
      </c>
      <c r="V27" s="31">
        <v>10.199999999999999</v>
      </c>
      <c r="W27" s="31">
        <f t="shared" si="3"/>
        <v>0.39215686274509809</v>
      </c>
      <c r="X27" s="30">
        <v>79</v>
      </c>
      <c r="Y27" s="28" t="s">
        <v>32</v>
      </c>
      <c r="Z27" s="28"/>
      <c r="AA27" s="28" t="s">
        <v>33</v>
      </c>
      <c r="AB27" s="28" t="s">
        <v>34</v>
      </c>
      <c r="AC27" s="28"/>
      <c r="AD27" s="28" t="s">
        <v>33</v>
      </c>
    </row>
    <row r="28" spans="2:30" s="11" customFormat="1" ht="30">
      <c r="B28" s="28">
        <v>4</v>
      </c>
      <c r="C28" s="28">
        <v>12</v>
      </c>
      <c r="D28" s="28" t="s">
        <v>30</v>
      </c>
      <c r="E28" s="28" t="s">
        <v>31</v>
      </c>
      <c r="F28" s="29" t="s">
        <v>246</v>
      </c>
      <c r="G28" s="28" t="s">
        <v>84</v>
      </c>
      <c r="H28" s="28">
        <v>16</v>
      </c>
      <c r="I28" s="28" t="s">
        <v>15</v>
      </c>
      <c r="J28" s="31">
        <v>10.199999999999999</v>
      </c>
      <c r="K28" s="31">
        <v>5</v>
      </c>
      <c r="L28" s="31">
        <v>1</v>
      </c>
      <c r="M28" s="31">
        <v>3.48</v>
      </c>
      <c r="N28" s="82">
        <f t="shared" si="0"/>
        <v>9.8039215686274522E-2</v>
      </c>
      <c r="O28" s="31">
        <v>80</v>
      </c>
      <c r="P28" s="31">
        <f t="shared" si="1"/>
        <v>0.3411764705882353</v>
      </c>
      <c r="Q28" s="28">
        <v>9</v>
      </c>
      <c r="R28" s="29" t="s">
        <v>245</v>
      </c>
      <c r="S28" s="28" t="s">
        <v>180</v>
      </c>
      <c r="T28" s="30">
        <v>16</v>
      </c>
      <c r="U28" s="31">
        <v>4.5</v>
      </c>
      <c r="V28" s="31">
        <v>10.199999999999999</v>
      </c>
      <c r="W28" s="31">
        <f t="shared" si="3"/>
        <v>0.44117647058823534</v>
      </c>
      <c r="X28" s="30">
        <v>46</v>
      </c>
      <c r="Y28" s="28" t="s">
        <v>32</v>
      </c>
      <c r="Z28" s="28"/>
      <c r="AA28" s="28" t="s">
        <v>33</v>
      </c>
      <c r="AB28" s="28" t="s">
        <v>34</v>
      </c>
      <c r="AC28" s="28"/>
      <c r="AD28" s="28" t="s">
        <v>33</v>
      </c>
    </row>
    <row r="29" spans="2:30" s="11" customFormat="1" ht="30">
      <c r="B29" s="28">
        <v>4</v>
      </c>
      <c r="C29" s="28">
        <v>12</v>
      </c>
      <c r="D29" s="28" t="s">
        <v>30</v>
      </c>
      <c r="E29" s="28" t="s">
        <v>31</v>
      </c>
      <c r="F29" s="29" t="s">
        <v>246</v>
      </c>
      <c r="G29" s="28" t="s">
        <v>85</v>
      </c>
      <c r="H29" s="28">
        <v>17</v>
      </c>
      <c r="I29" s="28" t="s">
        <v>15</v>
      </c>
      <c r="J29" s="31">
        <v>9.8000000000000007</v>
      </c>
      <c r="K29" s="31">
        <v>5</v>
      </c>
      <c r="L29" s="31">
        <v>0.97</v>
      </c>
      <c r="M29" s="31">
        <v>3.48</v>
      </c>
      <c r="N29" s="82">
        <f t="shared" si="0"/>
        <v>9.8979591836734687E-2</v>
      </c>
      <c r="O29" s="31">
        <v>81</v>
      </c>
      <c r="P29" s="31">
        <f t="shared" si="1"/>
        <v>0.35510204081632651</v>
      </c>
      <c r="Q29" s="28">
        <v>9</v>
      </c>
      <c r="R29" s="29" t="s">
        <v>245</v>
      </c>
      <c r="S29" s="28" t="s">
        <v>181</v>
      </c>
      <c r="T29" s="30">
        <v>17</v>
      </c>
      <c r="U29" s="31">
        <v>4.2</v>
      </c>
      <c r="V29" s="31">
        <v>10</v>
      </c>
      <c r="W29" s="31">
        <f t="shared" si="3"/>
        <v>0.42000000000000004</v>
      </c>
      <c r="X29" s="30">
        <v>48</v>
      </c>
      <c r="Y29" s="28" t="s">
        <v>32</v>
      </c>
      <c r="Z29" s="28"/>
      <c r="AA29" s="28" t="s">
        <v>35</v>
      </c>
      <c r="AB29" s="28" t="s">
        <v>34</v>
      </c>
      <c r="AC29" s="28"/>
      <c r="AD29" s="28" t="s">
        <v>33</v>
      </c>
    </row>
    <row r="30" spans="2:30" s="11" customFormat="1" ht="30">
      <c r="B30" s="28">
        <v>4</v>
      </c>
      <c r="C30" s="28">
        <v>12</v>
      </c>
      <c r="D30" s="28" t="s">
        <v>30</v>
      </c>
      <c r="E30" s="28" t="s">
        <v>31</v>
      </c>
      <c r="F30" s="29" t="s">
        <v>246</v>
      </c>
      <c r="G30" s="28" t="s">
        <v>86</v>
      </c>
      <c r="H30" s="28">
        <v>18</v>
      </c>
      <c r="I30" s="28" t="s">
        <v>15</v>
      </c>
      <c r="J30" s="31">
        <v>10</v>
      </c>
      <c r="K30" s="31">
        <v>5</v>
      </c>
      <c r="L30" s="31">
        <v>1</v>
      </c>
      <c r="M30" s="31">
        <v>3.48</v>
      </c>
      <c r="N30" s="82">
        <f t="shared" si="0"/>
        <v>0.1</v>
      </c>
      <c r="O30" s="31">
        <v>87</v>
      </c>
      <c r="P30" s="31">
        <f t="shared" si="1"/>
        <v>0.34799999999999998</v>
      </c>
      <c r="Q30" s="28">
        <v>9</v>
      </c>
      <c r="R30" s="29" t="s">
        <v>245</v>
      </c>
      <c r="S30" s="28" t="s">
        <v>182</v>
      </c>
      <c r="T30" s="30">
        <v>18</v>
      </c>
      <c r="U30" s="31">
        <v>4</v>
      </c>
      <c r="V30" s="31">
        <v>10.8</v>
      </c>
      <c r="W30" s="31">
        <f t="shared" si="3"/>
        <v>0.37037037037037035</v>
      </c>
      <c r="X30" s="30">
        <v>54</v>
      </c>
      <c r="Y30" s="28" t="s">
        <v>32</v>
      </c>
      <c r="Z30" s="28"/>
      <c r="AA30" s="28" t="s">
        <v>35</v>
      </c>
      <c r="AB30" s="28" t="s">
        <v>34</v>
      </c>
      <c r="AC30" s="28"/>
      <c r="AD30" s="28" t="s">
        <v>35</v>
      </c>
    </row>
    <row r="31" spans="2:30" s="11" customFormat="1" ht="30">
      <c r="B31" s="28">
        <v>4</v>
      </c>
      <c r="C31" s="28">
        <v>12</v>
      </c>
      <c r="D31" s="28" t="s">
        <v>30</v>
      </c>
      <c r="E31" s="28" t="s">
        <v>31</v>
      </c>
      <c r="F31" s="29" t="s">
        <v>246</v>
      </c>
      <c r="G31" s="28" t="s">
        <v>87</v>
      </c>
      <c r="H31" s="28">
        <v>19</v>
      </c>
      <c r="I31" s="28" t="s">
        <v>15</v>
      </c>
      <c r="J31" s="31">
        <v>10.8</v>
      </c>
      <c r="K31" s="31">
        <v>5</v>
      </c>
      <c r="L31" s="31">
        <v>0.98</v>
      </c>
      <c r="M31" s="31">
        <v>3.48</v>
      </c>
      <c r="N31" s="82">
        <f t="shared" si="0"/>
        <v>9.0740740740740733E-2</v>
      </c>
      <c r="O31" s="31">
        <v>89</v>
      </c>
      <c r="P31" s="31">
        <f t="shared" si="1"/>
        <v>0.32222222222222219</v>
      </c>
      <c r="Q31" s="28">
        <v>9</v>
      </c>
      <c r="R31" s="29" t="s">
        <v>245</v>
      </c>
      <c r="S31" s="28" t="s">
        <v>183</v>
      </c>
      <c r="T31" s="30">
        <v>19</v>
      </c>
      <c r="U31" s="31">
        <v>3.8</v>
      </c>
      <c r="V31" s="31">
        <v>10.8</v>
      </c>
      <c r="W31" s="31">
        <f t="shared" si="3"/>
        <v>0.3518518518518518</v>
      </c>
      <c r="X31" s="30">
        <v>57</v>
      </c>
      <c r="Y31" s="28" t="s">
        <v>32</v>
      </c>
      <c r="Z31" s="28"/>
      <c r="AA31" s="28" t="s">
        <v>35</v>
      </c>
      <c r="AB31" s="28" t="s">
        <v>34</v>
      </c>
      <c r="AC31" s="28"/>
      <c r="AD31" s="28" t="s">
        <v>35</v>
      </c>
    </row>
    <row r="32" spans="2:30" s="11" customFormat="1" ht="30">
      <c r="B32" s="28">
        <v>4</v>
      </c>
      <c r="C32" s="28">
        <v>12</v>
      </c>
      <c r="D32" s="28" t="s">
        <v>30</v>
      </c>
      <c r="E32" s="28" t="s">
        <v>31</v>
      </c>
      <c r="F32" s="29" t="s">
        <v>246</v>
      </c>
      <c r="G32" s="28" t="s">
        <v>88</v>
      </c>
      <c r="H32" s="28">
        <v>20</v>
      </c>
      <c r="I32" s="28" t="s">
        <v>15</v>
      </c>
      <c r="J32" s="31">
        <v>10.199999999999999</v>
      </c>
      <c r="K32" s="31">
        <v>5</v>
      </c>
      <c r="L32" s="31">
        <v>0.87</v>
      </c>
      <c r="M32" s="31">
        <v>3.48</v>
      </c>
      <c r="N32" s="82">
        <f t="shared" si="0"/>
        <v>8.5294117647058826E-2</v>
      </c>
      <c r="O32" s="31">
        <v>91</v>
      </c>
      <c r="P32" s="31">
        <f t="shared" si="1"/>
        <v>0.3411764705882353</v>
      </c>
      <c r="Q32" s="28">
        <v>9</v>
      </c>
      <c r="R32" s="29" t="s">
        <v>245</v>
      </c>
      <c r="S32" s="28" t="s">
        <v>184</v>
      </c>
      <c r="T32" s="30">
        <v>20</v>
      </c>
      <c r="U32" s="31">
        <v>4</v>
      </c>
      <c r="V32" s="31">
        <v>10.199999999999999</v>
      </c>
      <c r="W32" s="31">
        <f t="shared" si="3"/>
        <v>0.39215686274509809</v>
      </c>
      <c r="X32" s="30">
        <v>52</v>
      </c>
      <c r="Y32" s="28" t="s">
        <v>32</v>
      </c>
      <c r="Z32" s="28"/>
      <c r="AA32" s="28" t="s">
        <v>35</v>
      </c>
      <c r="AB32" s="28" t="s">
        <v>34</v>
      </c>
      <c r="AC32" s="28"/>
      <c r="AD32" s="28" t="s">
        <v>33</v>
      </c>
    </row>
    <row r="33" spans="2:30" s="11" customFormat="1" ht="30">
      <c r="B33" s="28">
        <v>4</v>
      </c>
      <c r="C33" s="28">
        <v>12</v>
      </c>
      <c r="D33" s="28" t="s">
        <v>30</v>
      </c>
      <c r="E33" s="28" t="s">
        <v>31</v>
      </c>
      <c r="F33" s="29" t="s">
        <v>246</v>
      </c>
      <c r="G33" s="28" t="s">
        <v>89</v>
      </c>
      <c r="H33" s="28">
        <v>21</v>
      </c>
      <c r="I33" s="28" t="s">
        <v>15</v>
      </c>
      <c r="J33" s="31">
        <v>9.5</v>
      </c>
      <c r="K33" s="31">
        <v>5</v>
      </c>
      <c r="L33" s="31">
        <v>0.82</v>
      </c>
      <c r="M33" s="31">
        <v>3.5</v>
      </c>
      <c r="N33" s="82">
        <f t="shared" si="0"/>
        <v>8.6315789473684207E-2</v>
      </c>
      <c r="O33" s="31">
        <v>90</v>
      </c>
      <c r="P33" s="31">
        <f t="shared" si="1"/>
        <v>0.36842105263157893</v>
      </c>
      <c r="Q33" s="28">
        <v>9</v>
      </c>
      <c r="R33" s="29" t="s">
        <v>245</v>
      </c>
      <c r="S33" s="28" t="s">
        <v>185</v>
      </c>
      <c r="T33" s="30">
        <v>21</v>
      </c>
      <c r="U33" s="31">
        <v>3.3</v>
      </c>
      <c r="V33" s="31">
        <v>9.5</v>
      </c>
      <c r="W33" s="31">
        <f t="shared" si="3"/>
        <v>0.34736842105263155</v>
      </c>
      <c r="X33" s="30">
        <v>55</v>
      </c>
      <c r="Y33" s="28" t="s">
        <v>32</v>
      </c>
      <c r="Z33" s="28"/>
      <c r="AA33" s="28" t="s">
        <v>33</v>
      </c>
      <c r="AB33" s="28" t="s">
        <v>34</v>
      </c>
      <c r="AC33" s="28"/>
      <c r="AD33" s="28" t="s">
        <v>33</v>
      </c>
    </row>
    <row r="34" spans="2:30" s="11" customFormat="1" ht="30">
      <c r="B34" s="28">
        <v>4</v>
      </c>
      <c r="C34" s="28">
        <v>12</v>
      </c>
      <c r="D34" s="28" t="s">
        <v>30</v>
      </c>
      <c r="E34" s="28" t="s">
        <v>31</v>
      </c>
      <c r="F34" s="29" t="s">
        <v>246</v>
      </c>
      <c r="G34" s="28" t="s">
        <v>90</v>
      </c>
      <c r="H34" s="28">
        <v>22</v>
      </c>
      <c r="I34" s="28" t="s">
        <v>15</v>
      </c>
      <c r="J34" s="31">
        <v>7.8</v>
      </c>
      <c r="K34" s="31">
        <v>5</v>
      </c>
      <c r="L34" s="31">
        <v>0.6</v>
      </c>
      <c r="M34" s="31">
        <v>3.47</v>
      </c>
      <c r="N34" s="82">
        <f t="shared" si="0"/>
        <v>7.6923076923076927E-2</v>
      </c>
      <c r="O34" s="31">
        <v>93</v>
      </c>
      <c r="P34" s="31">
        <f t="shared" si="1"/>
        <v>0.4448717948717949</v>
      </c>
      <c r="Q34" s="28"/>
      <c r="R34" s="29"/>
      <c r="S34" s="28"/>
      <c r="T34" s="30"/>
      <c r="U34" s="31"/>
      <c r="V34" s="31"/>
      <c r="W34" s="31"/>
      <c r="X34" s="30"/>
      <c r="Y34" s="28"/>
      <c r="Z34" s="28"/>
      <c r="AA34" s="28"/>
      <c r="AB34" s="28"/>
      <c r="AC34" s="28"/>
      <c r="AD34" s="28"/>
    </row>
    <row r="35" spans="2:30" s="10" customFormat="1" ht="45">
      <c r="B35" s="32">
        <v>5</v>
      </c>
      <c r="C35" s="32">
        <v>2</v>
      </c>
      <c r="D35" s="32" t="s">
        <v>36</v>
      </c>
      <c r="E35" s="32" t="s">
        <v>37</v>
      </c>
      <c r="F35" s="33" t="s">
        <v>261</v>
      </c>
      <c r="G35" s="32" t="s">
        <v>91</v>
      </c>
      <c r="H35" s="32">
        <v>1</v>
      </c>
      <c r="I35" s="32" t="s">
        <v>27</v>
      </c>
      <c r="J35" s="35">
        <v>6.3</v>
      </c>
      <c r="K35" s="35">
        <v>5.5</v>
      </c>
      <c r="L35" s="35">
        <v>0.6</v>
      </c>
      <c r="M35" s="35">
        <f t="shared" ref="M35:M65" si="4">J35/2</f>
        <v>3.15</v>
      </c>
      <c r="N35" s="77">
        <f t="shared" si="0"/>
        <v>9.5238095238095233E-2</v>
      </c>
      <c r="O35" s="35">
        <v>9</v>
      </c>
      <c r="P35" s="35">
        <f t="shared" si="1"/>
        <v>0.5</v>
      </c>
      <c r="Q35" s="32">
        <v>2</v>
      </c>
      <c r="R35" s="33" t="s">
        <v>250</v>
      </c>
      <c r="S35" s="32" t="s">
        <v>186</v>
      </c>
      <c r="T35" s="34">
        <v>1</v>
      </c>
      <c r="U35" s="35">
        <v>2.9</v>
      </c>
      <c r="V35" s="35">
        <v>7.3</v>
      </c>
      <c r="W35" s="35">
        <f t="shared" ref="W35:W47" si="5">U35/V35</f>
        <v>0.39726027397260272</v>
      </c>
      <c r="X35" s="34">
        <v>7</v>
      </c>
      <c r="Y35" s="32" t="s">
        <v>32</v>
      </c>
      <c r="Z35" s="32"/>
      <c r="AA35" s="32" t="s">
        <v>33</v>
      </c>
      <c r="AB35" s="32" t="s">
        <v>34</v>
      </c>
      <c r="AC35" s="32"/>
      <c r="AD35" s="32" t="s">
        <v>33</v>
      </c>
    </row>
    <row r="36" spans="2:30" s="10" customFormat="1" ht="45">
      <c r="B36" s="32">
        <v>5</v>
      </c>
      <c r="C36" s="32">
        <v>2</v>
      </c>
      <c r="D36" s="32" t="s">
        <v>36</v>
      </c>
      <c r="E36" s="32" t="s">
        <v>37</v>
      </c>
      <c r="F36" s="33" t="s">
        <v>261</v>
      </c>
      <c r="G36" s="32" t="s">
        <v>92</v>
      </c>
      <c r="H36" s="32">
        <v>2</v>
      </c>
      <c r="I36" s="32" t="s">
        <v>27</v>
      </c>
      <c r="J36" s="35">
        <v>7.3</v>
      </c>
      <c r="K36" s="35">
        <v>5.5</v>
      </c>
      <c r="L36" s="35">
        <v>0.6</v>
      </c>
      <c r="M36" s="35">
        <f t="shared" si="4"/>
        <v>3.65</v>
      </c>
      <c r="N36" s="77">
        <f t="shared" si="0"/>
        <v>8.2191780821917804E-2</v>
      </c>
      <c r="O36" s="35">
        <v>6</v>
      </c>
      <c r="P36" s="35">
        <f t="shared" si="1"/>
        <v>0.5</v>
      </c>
      <c r="Q36" s="32">
        <v>2</v>
      </c>
      <c r="R36" s="33" t="s">
        <v>250</v>
      </c>
      <c r="S36" s="32" t="s">
        <v>187</v>
      </c>
      <c r="T36" s="34">
        <v>2</v>
      </c>
      <c r="U36" s="35">
        <v>3.6</v>
      </c>
      <c r="V36" s="35">
        <v>8.4</v>
      </c>
      <c r="W36" s="35">
        <f t="shared" si="5"/>
        <v>0.42857142857142855</v>
      </c>
      <c r="X36" s="34">
        <v>8</v>
      </c>
      <c r="Y36" s="32" t="s">
        <v>32</v>
      </c>
      <c r="Z36" s="32"/>
      <c r="AA36" s="32" t="s">
        <v>33</v>
      </c>
      <c r="AB36" s="32" t="s">
        <v>34</v>
      </c>
      <c r="AC36" s="32"/>
      <c r="AD36" s="32" t="s">
        <v>33</v>
      </c>
    </row>
    <row r="37" spans="2:30" s="10" customFormat="1" ht="45">
      <c r="B37" s="32">
        <v>5</v>
      </c>
      <c r="C37" s="32">
        <v>2</v>
      </c>
      <c r="D37" s="32" t="s">
        <v>36</v>
      </c>
      <c r="E37" s="32" t="s">
        <v>37</v>
      </c>
      <c r="F37" s="33" t="s">
        <v>261</v>
      </c>
      <c r="G37" s="32" t="s">
        <v>93</v>
      </c>
      <c r="H37" s="32">
        <v>3</v>
      </c>
      <c r="I37" s="32" t="s">
        <v>27</v>
      </c>
      <c r="J37" s="35">
        <v>8.4</v>
      </c>
      <c r="K37" s="35">
        <v>5.5</v>
      </c>
      <c r="L37" s="35">
        <v>0.7</v>
      </c>
      <c r="M37" s="35">
        <f t="shared" si="4"/>
        <v>4.2</v>
      </c>
      <c r="N37" s="77">
        <f t="shared" ref="N37:N65" si="6">L37/J37</f>
        <v>8.3333333333333329E-2</v>
      </c>
      <c r="O37" s="35">
        <v>7</v>
      </c>
      <c r="P37" s="35">
        <f t="shared" ref="P37:P65" si="7">M37/J37</f>
        <v>0.5</v>
      </c>
      <c r="Q37" s="32">
        <v>2</v>
      </c>
      <c r="R37" s="33" t="s">
        <v>250</v>
      </c>
      <c r="S37" s="32" t="s">
        <v>188</v>
      </c>
      <c r="T37" s="34">
        <v>3</v>
      </c>
      <c r="U37" s="35">
        <v>3.6</v>
      </c>
      <c r="V37" s="35">
        <v>10</v>
      </c>
      <c r="W37" s="35">
        <f t="shared" si="5"/>
        <v>0.36</v>
      </c>
      <c r="X37" s="34">
        <v>3</v>
      </c>
      <c r="Y37" s="32" t="s">
        <v>32</v>
      </c>
      <c r="Z37" s="32"/>
      <c r="AA37" s="32" t="s">
        <v>33</v>
      </c>
      <c r="AB37" s="32" t="s">
        <v>34</v>
      </c>
      <c r="AC37" s="32"/>
      <c r="AD37" s="32" t="s">
        <v>33</v>
      </c>
    </row>
    <row r="38" spans="2:30" s="10" customFormat="1" ht="45">
      <c r="B38" s="32">
        <v>5</v>
      </c>
      <c r="C38" s="32">
        <v>2</v>
      </c>
      <c r="D38" s="32" t="s">
        <v>36</v>
      </c>
      <c r="E38" s="32" t="s">
        <v>37</v>
      </c>
      <c r="F38" s="33" t="s">
        <v>261</v>
      </c>
      <c r="G38" s="32" t="s">
        <v>94</v>
      </c>
      <c r="H38" s="32">
        <v>4</v>
      </c>
      <c r="I38" s="32" t="s">
        <v>27</v>
      </c>
      <c r="J38" s="35">
        <v>10</v>
      </c>
      <c r="K38" s="35">
        <v>5.5</v>
      </c>
      <c r="L38" s="35">
        <v>0.68</v>
      </c>
      <c r="M38" s="35">
        <f t="shared" si="4"/>
        <v>5</v>
      </c>
      <c r="N38" s="77">
        <f t="shared" si="6"/>
        <v>6.8000000000000005E-2</v>
      </c>
      <c r="O38" s="35">
        <v>3</v>
      </c>
      <c r="P38" s="35">
        <f t="shared" si="7"/>
        <v>0.5</v>
      </c>
      <c r="Q38" s="32">
        <v>2</v>
      </c>
      <c r="R38" s="33" t="s">
        <v>250</v>
      </c>
      <c r="S38" s="32" t="s">
        <v>189</v>
      </c>
      <c r="T38" s="34">
        <v>4</v>
      </c>
      <c r="U38" s="35">
        <v>4.4000000000000004</v>
      </c>
      <c r="V38" s="35">
        <v>11.5</v>
      </c>
      <c r="W38" s="35">
        <f t="shared" si="5"/>
        <v>0.38260869565217392</v>
      </c>
      <c r="X38" s="34">
        <v>4</v>
      </c>
      <c r="Y38" s="32" t="s">
        <v>32</v>
      </c>
      <c r="Z38" s="32"/>
      <c r="AA38" s="32" t="s">
        <v>33</v>
      </c>
      <c r="AB38" s="32" t="s">
        <v>34</v>
      </c>
      <c r="AC38" s="32"/>
      <c r="AD38" s="32" t="s">
        <v>33</v>
      </c>
    </row>
    <row r="39" spans="2:30" s="10" customFormat="1" ht="45">
      <c r="B39" s="32">
        <v>5</v>
      </c>
      <c r="C39" s="32">
        <v>9</v>
      </c>
      <c r="D39" s="32" t="s">
        <v>36</v>
      </c>
      <c r="E39" s="32" t="s">
        <v>37</v>
      </c>
      <c r="F39" s="33" t="s">
        <v>245</v>
      </c>
      <c r="G39" s="32" t="s">
        <v>95</v>
      </c>
      <c r="H39" s="32">
        <v>5</v>
      </c>
      <c r="I39" s="32" t="s">
        <v>27</v>
      </c>
      <c r="J39" s="35">
        <v>11.5</v>
      </c>
      <c r="K39" s="35">
        <v>5.5</v>
      </c>
      <c r="L39" s="35">
        <v>0.68</v>
      </c>
      <c r="M39" s="35">
        <f t="shared" si="4"/>
        <v>5.75</v>
      </c>
      <c r="N39" s="77">
        <f t="shared" si="6"/>
        <v>5.9130434782608703E-2</v>
      </c>
      <c r="O39" s="35">
        <v>58</v>
      </c>
      <c r="P39" s="35">
        <f t="shared" si="7"/>
        <v>0.5</v>
      </c>
      <c r="Q39" s="32">
        <v>9</v>
      </c>
      <c r="R39" s="33" t="s">
        <v>245</v>
      </c>
      <c r="S39" s="32" t="s">
        <v>190</v>
      </c>
      <c r="T39" s="34">
        <v>5</v>
      </c>
      <c r="U39" s="35">
        <v>4.8</v>
      </c>
      <c r="V39" s="35">
        <v>11.5</v>
      </c>
      <c r="W39" s="35">
        <f t="shared" si="5"/>
        <v>0.41739130434782606</v>
      </c>
      <c r="X39" s="34">
        <v>47</v>
      </c>
      <c r="Y39" s="32" t="s">
        <v>28</v>
      </c>
      <c r="Z39" s="32"/>
      <c r="AA39" s="32" t="s">
        <v>33</v>
      </c>
      <c r="AB39" s="32" t="s">
        <v>34</v>
      </c>
      <c r="AC39" s="32"/>
      <c r="AD39" s="32" t="s">
        <v>33</v>
      </c>
    </row>
    <row r="40" spans="2:30" s="10" customFormat="1" ht="45">
      <c r="B40" s="32">
        <v>5</v>
      </c>
      <c r="C40" s="32">
        <v>9</v>
      </c>
      <c r="D40" s="32" t="s">
        <v>36</v>
      </c>
      <c r="E40" s="32" t="s">
        <v>37</v>
      </c>
      <c r="F40" s="33" t="s">
        <v>245</v>
      </c>
      <c r="G40" s="32" t="s">
        <v>96</v>
      </c>
      <c r="H40" s="32">
        <v>6</v>
      </c>
      <c r="I40" s="32" t="s">
        <v>27</v>
      </c>
      <c r="J40" s="35">
        <v>11.5</v>
      </c>
      <c r="K40" s="35">
        <v>5.5</v>
      </c>
      <c r="L40" s="35">
        <v>0.79</v>
      </c>
      <c r="M40" s="35">
        <f t="shared" si="4"/>
        <v>5.75</v>
      </c>
      <c r="N40" s="77">
        <f t="shared" si="6"/>
        <v>6.8695652173913047E-2</v>
      </c>
      <c r="O40" s="35">
        <v>61</v>
      </c>
      <c r="P40" s="35">
        <f t="shared" si="7"/>
        <v>0.5</v>
      </c>
      <c r="Q40" s="32">
        <v>9</v>
      </c>
      <c r="R40" s="33" t="s">
        <v>245</v>
      </c>
      <c r="S40" s="32" t="s">
        <v>191</v>
      </c>
      <c r="T40" s="34">
        <v>6</v>
      </c>
      <c r="U40" s="35">
        <v>4.5</v>
      </c>
      <c r="V40" s="35">
        <v>11.5</v>
      </c>
      <c r="W40" s="35">
        <f t="shared" si="5"/>
        <v>0.39130434782608697</v>
      </c>
      <c r="X40" s="34">
        <v>51</v>
      </c>
      <c r="Y40" s="32" t="s">
        <v>28</v>
      </c>
      <c r="Z40" s="32"/>
      <c r="AA40" s="32" t="s">
        <v>33</v>
      </c>
      <c r="AB40" s="32" t="s">
        <v>34</v>
      </c>
      <c r="AC40" s="32"/>
      <c r="AD40" s="32" t="s">
        <v>33</v>
      </c>
    </row>
    <row r="41" spans="2:30" s="10" customFormat="1" ht="45">
      <c r="B41" s="32">
        <v>5</v>
      </c>
      <c r="C41" s="32">
        <v>2</v>
      </c>
      <c r="D41" s="32" t="s">
        <v>36</v>
      </c>
      <c r="E41" s="32" t="s">
        <v>37</v>
      </c>
      <c r="F41" s="33" t="s">
        <v>261</v>
      </c>
      <c r="G41" s="32" t="s">
        <v>97</v>
      </c>
      <c r="H41" s="32">
        <v>7</v>
      </c>
      <c r="I41" s="32" t="s">
        <v>27</v>
      </c>
      <c r="J41" s="35">
        <v>11.5</v>
      </c>
      <c r="K41" s="35">
        <v>5.5</v>
      </c>
      <c r="L41" s="35">
        <v>0.8</v>
      </c>
      <c r="M41" s="35">
        <f t="shared" si="4"/>
        <v>5.75</v>
      </c>
      <c r="N41" s="77">
        <f t="shared" si="6"/>
        <v>6.9565217391304349E-2</v>
      </c>
      <c r="O41" s="35">
        <v>4</v>
      </c>
      <c r="P41" s="35">
        <f t="shared" si="7"/>
        <v>0.5</v>
      </c>
      <c r="Q41" s="32">
        <v>2</v>
      </c>
      <c r="R41" s="33" t="s">
        <v>250</v>
      </c>
      <c r="S41" s="32" t="s">
        <v>192</v>
      </c>
      <c r="T41" s="34">
        <v>7</v>
      </c>
      <c r="U41" s="35">
        <v>4.4000000000000004</v>
      </c>
      <c r="V41" s="35">
        <v>11.5</v>
      </c>
      <c r="W41" s="35">
        <f t="shared" si="5"/>
        <v>0.38260869565217392</v>
      </c>
      <c r="X41" s="34">
        <v>5</v>
      </c>
      <c r="Y41" s="32" t="s">
        <v>32</v>
      </c>
      <c r="Z41" s="32"/>
      <c r="AA41" s="32" t="s">
        <v>33</v>
      </c>
      <c r="AB41" s="32" t="s">
        <v>34</v>
      </c>
      <c r="AC41" s="32"/>
      <c r="AD41" s="32" t="s">
        <v>33</v>
      </c>
    </row>
    <row r="42" spans="2:30" s="10" customFormat="1" ht="45">
      <c r="B42" s="32">
        <v>5</v>
      </c>
      <c r="C42" s="32">
        <v>2</v>
      </c>
      <c r="D42" s="32" t="s">
        <v>36</v>
      </c>
      <c r="E42" s="32" t="s">
        <v>37</v>
      </c>
      <c r="F42" s="33" t="s">
        <v>261</v>
      </c>
      <c r="G42" s="32" t="s">
        <v>98</v>
      </c>
      <c r="H42" s="32">
        <v>8</v>
      </c>
      <c r="I42" s="32" t="s">
        <v>27</v>
      </c>
      <c r="J42" s="35">
        <v>11</v>
      </c>
      <c r="K42" s="35">
        <v>5.5</v>
      </c>
      <c r="L42" s="35">
        <v>0.8</v>
      </c>
      <c r="M42" s="35">
        <f t="shared" si="4"/>
        <v>5.5</v>
      </c>
      <c r="N42" s="77">
        <f t="shared" si="6"/>
        <v>7.2727272727272738E-2</v>
      </c>
      <c r="O42" s="35">
        <v>5</v>
      </c>
      <c r="P42" s="35">
        <f t="shared" si="7"/>
        <v>0.5</v>
      </c>
      <c r="Q42" s="32">
        <v>2</v>
      </c>
      <c r="R42" s="33" t="s">
        <v>250</v>
      </c>
      <c r="S42" s="32" t="s">
        <v>193</v>
      </c>
      <c r="T42" s="34">
        <v>8</v>
      </c>
      <c r="U42" s="35">
        <v>5.3</v>
      </c>
      <c r="V42" s="35">
        <v>11</v>
      </c>
      <c r="W42" s="35">
        <f t="shared" si="5"/>
        <v>0.48181818181818181</v>
      </c>
      <c r="X42" s="34">
        <v>9</v>
      </c>
      <c r="Y42" s="32" t="s">
        <v>32</v>
      </c>
      <c r="Z42" s="32"/>
      <c r="AA42" s="32" t="s">
        <v>33</v>
      </c>
      <c r="AB42" s="32" t="s">
        <v>34</v>
      </c>
      <c r="AC42" s="32"/>
      <c r="AD42" s="32" t="s">
        <v>33</v>
      </c>
    </row>
    <row r="43" spans="2:30" s="10" customFormat="1" ht="45">
      <c r="B43" s="32">
        <v>5</v>
      </c>
      <c r="C43" s="32">
        <v>2</v>
      </c>
      <c r="D43" s="32" t="s">
        <v>36</v>
      </c>
      <c r="E43" s="32" t="s">
        <v>37</v>
      </c>
      <c r="F43" s="33" t="s">
        <v>261</v>
      </c>
      <c r="G43" s="32" t="s">
        <v>99</v>
      </c>
      <c r="H43" s="32">
        <v>9</v>
      </c>
      <c r="I43" s="32" t="s">
        <v>27</v>
      </c>
      <c r="J43" s="35">
        <v>9</v>
      </c>
      <c r="K43" s="35">
        <v>5.5</v>
      </c>
      <c r="L43" s="35">
        <v>0.8</v>
      </c>
      <c r="M43" s="35">
        <f t="shared" si="4"/>
        <v>4.5</v>
      </c>
      <c r="N43" s="77">
        <f t="shared" si="6"/>
        <v>8.8888888888888892E-2</v>
      </c>
      <c r="O43" s="35">
        <v>8</v>
      </c>
      <c r="P43" s="35">
        <f t="shared" si="7"/>
        <v>0.5</v>
      </c>
      <c r="Q43" s="32">
        <v>2</v>
      </c>
      <c r="R43" s="33" t="s">
        <v>250</v>
      </c>
      <c r="S43" s="32" t="s">
        <v>194</v>
      </c>
      <c r="T43" s="34">
        <v>9</v>
      </c>
      <c r="U43" s="35">
        <v>4.25</v>
      </c>
      <c r="V43" s="35">
        <v>11</v>
      </c>
      <c r="W43" s="35">
        <f t="shared" si="5"/>
        <v>0.38636363636363635</v>
      </c>
      <c r="X43" s="34">
        <v>6</v>
      </c>
      <c r="Y43" s="32" t="s">
        <v>32</v>
      </c>
      <c r="Z43" s="32"/>
      <c r="AA43" s="32" t="s">
        <v>33</v>
      </c>
      <c r="AB43" s="32" t="s">
        <v>34</v>
      </c>
      <c r="AC43" s="32"/>
      <c r="AD43" s="32" t="s">
        <v>33</v>
      </c>
    </row>
    <row r="44" spans="2:30" s="12" customFormat="1" ht="30">
      <c r="B44" s="36">
        <v>6</v>
      </c>
      <c r="C44" s="36">
        <v>9</v>
      </c>
      <c r="D44" s="36" t="s">
        <v>38</v>
      </c>
      <c r="E44" s="36" t="s">
        <v>100</v>
      </c>
      <c r="F44" s="37" t="s">
        <v>245</v>
      </c>
      <c r="G44" s="36" t="s">
        <v>101</v>
      </c>
      <c r="H44" s="36">
        <v>1</v>
      </c>
      <c r="I44" s="36" t="s">
        <v>27</v>
      </c>
      <c r="J44" s="39">
        <v>8.1999999999999993</v>
      </c>
      <c r="K44" s="39">
        <v>6.2</v>
      </c>
      <c r="L44" s="39">
        <v>0.5</v>
      </c>
      <c r="M44" s="39">
        <f t="shared" si="4"/>
        <v>4.0999999999999996</v>
      </c>
      <c r="N44" s="84">
        <f t="shared" si="6"/>
        <v>6.0975609756097567E-2</v>
      </c>
      <c r="O44" s="39">
        <v>62</v>
      </c>
      <c r="P44" s="39">
        <f t="shared" si="7"/>
        <v>0.5</v>
      </c>
      <c r="Q44" s="36">
        <v>9</v>
      </c>
      <c r="R44" s="37" t="s">
        <v>245</v>
      </c>
      <c r="S44" s="36" t="s">
        <v>195</v>
      </c>
      <c r="T44" s="38">
        <v>1</v>
      </c>
      <c r="U44" s="39">
        <v>3.45</v>
      </c>
      <c r="V44" s="39">
        <v>9.4</v>
      </c>
      <c r="W44" s="39">
        <f t="shared" si="5"/>
        <v>0.36702127659574468</v>
      </c>
      <c r="X44" s="38">
        <v>55</v>
      </c>
      <c r="Y44" s="36" t="s">
        <v>16</v>
      </c>
      <c r="Z44" s="36"/>
      <c r="AA44" s="36" t="s">
        <v>33</v>
      </c>
      <c r="AB44" s="36" t="s">
        <v>34</v>
      </c>
      <c r="AC44" s="36"/>
      <c r="AD44" s="36" t="s">
        <v>33</v>
      </c>
    </row>
    <row r="45" spans="2:30" s="12" customFormat="1" ht="30">
      <c r="B45" s="36">
        <v>6</v>
      </c>
      <c r="C45" s="36">
        <v>9</v>
      </c>
      <c r="D45" s="36" t="s">
        <v>38</v>
      </c>
      <c r="E45" s="36" t="s">
        <v>100</v>
      </c>
      <c r="F45" s="37" t="s">
        <v>245</v>
      </c>
      <c r="G45" s="36" t="s">
        <v>102</v>
      </c>
      <c r="H45" s="36">
        <v>2</v>
      </c>
      <c r="I45" s="36" t="s">
        <v>27</v>
      </c>
      <c r="J45" s="39">
        <v>9.4</v>
      </c>
      <c r="K45" s="39">
        <v>6.2</v>
      </c>
      <c r="L45" s="39">
        <v>0.5</v>
      </c>
      <c r="M45" s="39">
        <f t="shared" si="4"/>
        <v>4.7</v>
      </c>
      <c r="N45" s="84">
        <f t="shared" si="6"/>
        <v>5.3191489361702128E-2</v>
      </c>
      <c r="O45" s="39">
        <v>63</v>
      </c>
      <c r="P45" s="39">
        <f t="shared" si="7"/>
        <v>0.5</v>
      </c>
      <c r="Q45" s="36">
        <v>9</v>
      </c>
      <c r="R45" s="37" t="s">
        <v>245</v>
      </c>
      <c r="S45" s="36" t="s">
        <v>196</v>
      </c>
      <c r="T45" s="38">
        <v>2</v>
      </c>
      <c r="U45" s="39">
        <v>3.45</v>
      </c>
      <c r="V45" s="39">
        <v>9.9</v>
      </c>
      <c r="W45" s="39">
        <f t="shared" si="5"/>
        <v>0.34848484848484851</v>
      </c>
      <c r="X45" s="38">
        <v>56</v>
      </c>
      <c r="Y45" s="36" t="s">
        <v>16</v>
      </c>
      <c r="Z45" s="36"/>
      <c r="AA45" s="36" t="s">
        <v>33</v>
      </c>
      <c r="AB45" s="36" t="s">
        <v>34</v>
      </c>
      <c r="AC45" s="36"/>
      <c r="AD45" s="36" t="s">
        <v>33</v>
      </c>
    </row>
    <row r="46" spans="2:30" s="12" customFormat="1" ht="30">
      <c r="B46" s="36">
        <v>6</v>
      </c>
      <c r="C46" s="36">
        <v>9</v>
      </c>
      <c r="D46" s="36" t="s">
        <v>38</v>
      </c>
      <c r="E46" s="36" t="s">
        <v>100</v>
      </c>
      <c r="F46" s="37" t="s">
        <v>245</v>
      </c>
      <c r="G46" s="36" t="s">
        <v>103</v>
      </c>
      <c r="H46" s="36">
        <v>3</v>
      </c>
      <c r="I46" s="36" t="s">
        <v>27</v>
      </c>
      <c r="J46" s="39">
        <v>9.9</v>
      </c>
      <c r="K46" s="39">
        <v>6.2</v>
      </c>
      <c r="L46" s="39">
        <v>0.5</v>
      </c>
      <c r="M46" s="39">
        <f t="shared" si="4"/>
        <v>4.95</v>
      </c>
      <c r="N46" s="84">
        <f t="shared" si="6"/>
        <v>5.0505050505050504E-2</v>
      </c>
      <c r="O46" s="39">
        <v>64</v>
      </c>
      <c r="P46" s="39">
        <f t="shared" si="7"/>
        <v>0.5</v>
      </c>
      <c r="Q46" s="36">
        <v>9</v>
      </c>
      <c r="R46" s="37" t="s">
        <v>245</v>
      </c>
      <c r="S46" s="36" t="s">
        <v>197</v>
      </c>
      <c r="T46" s="38">
        <v>3</v>
      </c>
      <c r="U46" s="39">
        <v>3.45</v>
      </c>
      <c r="V46" s="39">
        <v>10.8</v>
      </c>
      <c r="W46" s="39">
        <f t="shared" si="5"/>
        <v>0.31944444444444442</v>
      </c>
      <c r="X46" s="38">
        <v>60</v>
      </c>
      <c r="Y46" s="36" t="s">
        <v>16</v>
      </c>
      <c r="Z46" s="36"/>
      <c r="AA46" s="36" t="s">
        <v>33</v>
      </c>
      <c r="AB46" s="36" t="s">
        <v>34</v>
      </c>
      <c r="AC46" s="36"/>
      <c r="AD46" s="36" t="s">
        <v>33</v>
      </c>
    </row>
    <row r="47" spans="2:30" s="12" customFormat="1" ht="30">
      <c r="B47" s="36">
        <v>6</v>
      </c>
      <c r="C47" s="36">
        <v>9</v>
      </c>
      <c r="D47" s="36" t="s">
        <v>38</v>
      </c>
      <c r="E47" s="36" t="s">
        <v>100</v>
      </c>
      <c r="F47" s="37" t="s">
        <v>245</v>
      </c>
      <c r="G47" s="36" t="s">
        <v>104</v>
      </c>
      <c r="H47" s="36">
        <v>4</v>
      </c>
      <c r="I47" s="36" t="s">
        <v>27</v>
      </c>
      <c r="J47" s="39">
        <v>10.8</v>
      </c>
      <c r="K47" s="39">
        <v>6.2</v>
      </c>
      <c r="L47" s="39">
        <v>0.5</v>
      </c>
      <c r="M47" s="39">
        <f t="shared" si="4"/>
        <v>5.4</v>
      </c>
      <c r="N47" s="84">
        <f t="shared" si="6"/>
        <v>4.6296296296296294E-2</v>
      </c>
      <c r="O47" s="39">
        <v>65</v>
      </c>
      <c r="P47" s="39">
        <f t="shared" si="7"/>
        <v>0.5</v>
      </c>
      <c r="Q47" s="36">
        <v>9</v>
      </c>
      <c r="R47" s="37" t="s">
        <v>245</v>
      </c>
      <c r="S47" s="36" t="s">
        <v>198</v>
      </c>
      <c r="T47" s="38">
        <v>4</v>
      </c>
      <c r="U47" s="39">
        <v>3.45</v>
      </c>
      <c r="V47" s="39">
        <v>10.8</v>
      </c>
      <c r="W47" s="39">
        <f t="shared" si="5"/>
        <v>0.31944444444444442</v>
      </c>
      <c r="X47" s="38">
        <v>61</v>
      </c>
      <c r="Y47" s="36" t="s">
        <v>16</v>
      </c>
      <c r="Z47" s="36"/>
      <c r="AA47" s="36" t="s">
        <v>33</v>
      </c>
      <c r="AB47" s="36" t="s">
        <v>34</v>
      </c>
      <c r="AC47" s="36"/>
      <c r="AD47" s="36" t="s">
        <v>33</v>
      </c>
    </row>
    <row r="48" spans="2:30" s="12" customFormat="1" ht="30">
      <c r="B48" s="36">
        <v>6</v>
      </c>
      <c r="C48" s="36">
        <v>9</v>
      </c>
      <c r="D48" s="36" t="s">
        <v>38</v>
      </c>
      <c r="E48" s="36" t="s">
        <v>100</v>
      </c>
      <c r="F48" s="37" t="s">
        <v>245</v>
      </c>
      <c r="G48" s="36" t="s">
        <v>105</v>
      </c>
      <c r="H48" s="36">
        <v>5</v>
      </c>
      <c r="I48" s="36" t="s">
        <v>27</v>
      </c>
      <c r="J48" s="39">
        <v>10.8</v>
      </c>
      <c r="K48" s="39">
        <v>6.2</v>
      </c>
      <c r="L48" s="39">
        <v>0.5</v>
      </c>
      <c r="M48" s="39">
        <f t="shared" si="4"/>
        <v>5.4</v>
      </c>
      <c r="N48" s="84">
        <f t="shared" si="6"/>
        <v>4.6296296296296294E-2</v>
      </c>
      <c r="O48" s="39">
        <v>66</v>
      </c>
      <c r="P48" s="39">
        <f t="shared" si="7"/>
        <v>0.5</v>
      </c>
      <c r="Q48" s="36"/>
      <c r="R48" s="37"/>
      <c r="S48" s="36"/>
      <c r="T48" s="38"/>
      <c r="U48" s="39"/>
      <c r="V48" s="39"/>
      <c r="W48" s="39"/>
      <c r="X48" s="38"/>
      <c r="Y48" s="36"/>
      <c r="Z48" s="36"/>
      <c r="AA48" s="36"/>
      <c r="AB48" s="36"/>
      <c r="AC48" s="36"/>
      <c r="AD48" s="36"/>
    </row>
    <row r="49" spans="2:30" s="13" customFormat="1" ht="45">
      <c r="B49" s="40">
        <v>7</v>
      </c>
      <c r="C49" s="40">
        <v>7</v>
      </c>
      <c r="D49" s="40" t="s">
        <v>39</v>
      </c>
      <c r="E49" s="40" t="s">
        <v>40</v>
      </c>
      <c r="F49" s="41" t="s">
        <v>247</v>
      </c>
      <c r="G49" s="40" t="s">
        <v>106</v>
      </c>
      <c r="H49" s="40">
        <v>1</v>
      </c>
      <c r="I49" s="40" t="s">
        <v>27</v>
      </c>
      <c r="J49" s="43">
        <v>6.65</v>
      </c>
      <c r="K49" s="43">
        <v>3.8</v>
      </c>
      <c r="L49" s="43">
        <v>0.51</v>
      </c>
      <c r="M49" s="43">
        <f t="shared" si="4"/>
        <v>3.3250000000000002</v>
      </c>
      <c r="N49" s="81">
        <f t="shared" si="6"/>
        <v>7.6691729323308269E-2</v>
      </c>
      <c r="O49" s="43">
        <v>33</v>
      </c>
      <c r="P49" s="43">
        <f t="shared" si="7"/>
        <v>0.5</v>
      </c>
      <c r="Q49" s="40">
        <v>7</v>
      </c>
      <c r="R49" s="41" t="s">
        <v>247</v>
      </c>
      <c r="S49" s="40" t="s">
        <v>199</v>
      </c>
      <c r="T49" s="42">
        <v>1</v>
      </c>
      <c r="U49" s="43">
        <v>4.5999999999999996</v>
      </c>
      <c r="V49" s="43">
        <v>7.4</v>
      </c>
      <c r="W49" s="43">
        <f t="shared" ref="W49:W60" si="8">U49/V49</f>
        <v>0.62162162162162149</v>
      </c>
      <c r="X49" s="42">
        <v>22</v>
      </c>
      <c r="Y49" s="40" t="s">
        <v>32</v>
      </c>
      <c r="Z49" s="40"/>
      <c r="AA49" s="40" t="s">
        <v>33</v>
      </c>
      <c r="AB49" s="40" t="s">
        <v>34</v>
      </c>
      <c r="AC49" s="40"/>
      <c r="AD49" s="40" t="s">
        <v>41</v>
      </c>
    </row>
    <row r="50" spans="2:30" s="13" customFormat="1" ht="45">
      <c r="B50" s="40">
        <v>7</v>
      </c>
      <c r="C50" s="40">
        <v>7</v>
      </c>
      <c r="D50" s="40" t="s">
        <v>39</v>
      </c>
      <c r="E50" s="40" t="s">
        <v>40</v>
      </c>
      <c r="F50" s="41" t="s">
        <v>247</v>
      </c>
      <c r="G50" s="40" t="s">
        <v>107</v>
      </c>
      <c r="H50" s="40">
        <v>2</v>
      </c>
      <c r="I50" s="40" t="s">
        <v>27</v>
      </c>
      <c r="J50" s="43">
        <v>7.4</v>
      </c>
      <c r="K50" s="43">
        <v>3.8</v>
      </c>
      <c r="L50" s="43">
        <v>0.51</v>
      </c>
      <c r="M50" s="43">
        <f t="shared" si="4"/>
        <v>3.7</v>
      </c>
      <c r="N50" s="81">
        <f t="shared" si="6"/>
        <v>6.8918918918918923E-2</v>
      </c>
      <c r="O50" s="43">
        <v>30</v>
      </c>
      <c r="P50" s="43">
        <f t="shared" si="7"/>
        <v>0.5</v>
      </c>
      <c r="Q50" s="40">
        <v>7</v>
      </c>
      <c r="R50" s="41" t="s">
        <v>247</v>
      </c>
      <c r="S50" s="40" t="s">
        <v>200</v>
      </c>
      <c r="T50" s="42">
        <v>2</v>
      </c>
      <c r="U50" s="43">
        <v>4.4000000000000004</v>
      </c>
      <c r="V50" s="43">
        <v>7.4</v>
      </c>
      <c r="W50" s="43">
        <f t="shared" si="8"/>
        <v>0.59459459459459463</v>
      </c>
      <c r="X50" s="42">
        <v>21</v>
      </c>
      <c r="Y50" s="40" t="s">
        <v>32</v>
      </c>
      <c r="Z50" s="40"/>
      <c r="AA50" s="40" t="s">
        <v>33</v>
      </c>
      <c r="AB50" s="40" t="s">
        <v>34</v>
      </c>
      <c r="AC50" s="40"/>
      <c r="AD50" s="40" t="s">
        <v>41</v>
      </c>
    </row>
    <row r="51" spans="2:30" s="13" customFormat="1" ht="45">
      <c r="B51" s="40">
        <v>7</v>
      </c>
      <c r="C51" s="40">
        <v>7</v>
      </c>
      <c r="D51" s="40" t="s">
        <v>39</v>
      </c>
      <c r="E51" s="40" t="s">
        <v>40</v>
      </c>
      <c r="F51" s="41" t="s">
        <v>247</v>
      </c>
      <c r="G51" s="40" t="s">
        <v>108</v>
      </c>
      <c r="H51" s="40">
        <v>3</v>
      </c>
      <c r="I51" s="40" t="s">
        <v>27</v>
      </c>
      <c r="J51" s="43">
        <v>7</v>
      </c>
      <c r="K51" s="43">
        <v>3.8</v>
      </c>
      <c r="L51" s="43">
        <v>0.51</v>
      </c>
      <c r="M51" s="43">
        <f t="shared" si="4"/>
        <v>3.5</v>
      </c>
      <c r="N51" s="81">
        <f t="shared" si="6"/>
        <v>7.2857142857142856E-2</v>
      </c>
      <c r="O51" s="43">
        <v>31</v>
      </c>
      <c r="P51" s="43">
        <f t="shared" si="7"/>
        <v>0.5</v>
      </c>
      <c r="Q51" s="40">
        <v>7</v>
      </c>
      <c r="R51" s="41" t="s">
        <v>247</v>
      </c>
      <c r="S51" s="40" t="s">
        <v>201</v>
      </c>
      <c r="T51" s="42">
        <v>3</v>
      </c>
      <c r="U51" s="43">
        <v>5</v>
      </c>
      <c r="V51" s="43">
        <v>7</v>
      </c>
      <c r="W51" s="43">
        <f t="shared" si="8"/>
        <v>0.7142857142857143</v>
      </c>
      <c r="X51" s="42">
        <v>24</v>
      </c>
      <c r="Y51" s="40" t="s">
        <v>32</v>
      </c>
      <c r="Z51" s="40"/>
      <c r="AA51" s="40" t="s">
        <v>41</v>
      </c>
      <c r="AB51" s="40" t="s">
        <v>34</v>
      </c>
      <c r="AC51" s="40"/>
      <c r="AD51" s="40" t="s">
        <v>41</v>
      </c>
    </row>
    <row r="52" spans="2:30" s="13" customFormat="1" ht="45">
      <c r="B52" s="40">
        <v>7</v>
      </c>
      <c r="C52" s="40">
        <v>7</v>
      </c>
      <c r="D52" s="40" t="s">
        <v>39</v>
      </c>
      <c r="E52" s="40" t="s">
        <v>40</v>
      </c>
      <c r="F52" s="41" t="s">
        <v>247</v>
      </c>
      <c r="G52" s="40" t="s">
        <v>109</v>
      </c>
      <c r="H52" s="40">
        <v>4</v>
      </c>
      <c r="I52" s="40" t="s">
        <v>27</v>
      </c>
      <c r="J52" s="43">
        <v>7</v>
      </c>
      <c r="K52" s="43">
        <v>3.8</v>
      </c>
      <c r="L52" s="43">
        <v>0.51</v>
      </c>
      <c r="M52" s="43">
        <f t="shared" si="4"/>
        <v>3.5</v>
      </c>
      <c r="N52" s="81">
        <f t="shared" si="6"/>
        <v>7.2857142857142856E-2</v>
      </c>
      <c r="O52" s="43">
        <v>32</v>
      </c>
      <c r="P52" s="43">
        <f t="shared" si="7"/>
        <v>0.5</v>
      </c>
      <c r="Q52" s="40">
        <v>7</v>
      </c>
      <c r="R52" s="41" t="s">
        <v>247</v>
      </c>
      <c r="S52" s="40" t="s">
        <v>202</v>
      </c>
      <c r="T52" s="42">
        <v>4</v>
      </c>
      <c r="U52" s="43">
        <v>4.7</v>
      </c>
      <c r="V52" s="43">
        <v>7.5</v>
      </c>
      <c r="W52" s="43">
        <f t="shared" si="8"/>
        <v>0.62666666666666671</v>
      </c>
      <c r="X52" s="42">
        <v>23</v>
      </c>
      <c r="Y52" s="40" t="s">
        <v>32</v>
      </c>
      <c r="Z52" s="40"/>
      <c r="AA52" s="40" t="s">
        <v>41</v>
      </c>
      <c r="AB52" s="40" t="s">
        <v>34</v>
      </c>
      <c r="AC52" s="40"/>
      <c r="AD52" s="40" t="s">
        <v>41</v>
      </c>
    </row>
    <row r="53" spans="2:30" s="13" customFormat="1" ht="45">
      <c r="B53" s="40">
        <v>7</v>
      </c>
      <c r="C53" s="40">
        <v>7</v>
      </c>
      <c r="D53" s="40" t="s">
        <v>39</v>
      </c>
      <c r="E53" s="40" t="s">
        <v>40</v>
      </c>
      <c r="F53" s="41" t="s">
        <v>247</v>
      </c>
      <c r="G53" s="40" t="s">
        <v>110</v>
      </c>
      <c r="H53" s="40">
        <v>5</v>
      </c>
      <c r="I53" s="40" t="s">
        <v>27</v>
      </c>
      <c r="J53" s="43">
        <v>7.5</v>
      </c>
      <c r="K53" s="43">
        <v>3.8</v>
      </c>
      <c r="L53" s="43">
        <v>0.51</v>
      </c>
      <c r="M53" s="43">
        <f t="shared" si="4"/>
        <v>3.75</v>
      </c>
      <c r="N53" s="81">
        <f t="shared" si="6"/>
        <v>6.8000000000000005E-2</v>
      </c>
      <c r="O53" s="43">
        <v>28</v>
      </c>
      <c r="P53" s="43">
        <f t="shared" si="7"/>
        <v>0.5</v>
      </c>
      <c r="Q53" s="40">
        <v>7</v>
      </c>
      <c r="R53" s="41" t="s">
        <v>247</v>
      </c>
      <c r="S53" s="40" t="s">
        <v>203</v>
      </c>
      <c r="T53" s="42">
        <v>5</v>
      </c>
      <c r="U53" s="43">
        <v>4.3</v>
      </c>
      <c r="V53" s="43">
        <v>7.5</v>
      </c>
      <c r="W53" s="43">
        <f t="shared" si="8"/>
        <v>0.57333333333333336</v>
      </c>
      <c r="X53" s="42">
        <v>20</v>
      </c>
      <c r="Y53" s="40" t="s">
        <v>32</v>
      </c>
      <c r="Z53" s="40"/>
      <c r="AA53" s="40" t="s">
        <v>41</v>
      </c>
      <c r="AB53" s="40" t="s">
        <v>34</v>
      </c>
      <c r="AC53" s="40"/>
      <c r="AD53" s="40" t="s">
        <v>41</v>
      </c>
    </row>
    <row r="54" spans="2:30" s="13" customFormat="1" ht="45">
      <c r="B54" s="40">
        <v>7</v>
      </c>
      <c r="C54" s="40">
        <v>7</v>
      </c>
      <c r="D54" s="40" t="s">
        <v>39</v>
      </c>
      <c r="E54" s="40" t="s">
        <v>40</v>
      </c>
      <c r="F54" s="41" t="s">
        <v>247</v>
      </c>
      <c r="G54" s="40" t="s">
        <v>111</v>
      </c>
      <c r="H54" s="40">
        <v>6</v>
      </c>
      <c r="I54" s="40" t="s">
        <v>27</v>
      </c>
      <c r="J54" s="43">
        <v>7.5</v>
      </c>
      <c r="K54" s="43">
        <v>3.8</v>
      </c>
      <c r="L54" s="43">
        <v>0.51</v>
      </c>
      <c r="M54" s="43">
        <f t="shared" si="4"/>
        <v>3.75</v>
      </c>
      <c r="N54" s="81">
        <f t="shared" si="6"/>
        <v>6.8000000000000005E-2</v>
      </c>
      <c r="O54" s="43">
        <v>29</v>
      </c>
      <c r="P54" s="43">
        <f t="shared" si="7"/>
        <v>0.5</v>
      </c>
      <c r="Q54" s="40">
        <v>9</v>
      </c>
      <c r="R54" s="41" t="s">
        <v>245</v>
      </c>
      <c r="S54" s="40" t="s">
        <v>204</v>
      </c>
      <c r="T54" s="42">
        <v>6</v>
      </c>
      <c r="U54" s="43">
        <v>3.7</v>
      </c>
      <c r="V54" s="43">
        <v>7.5</v>
      </c>
      <c r="W54" s="43">
        <f t="shared" si="8"/>
        <v>0.49333333333333335</v>
      </c>
      <c r="X54" s="42">
        <v>42</v>
      </c>
      <c r="Y54" s="40" t="s">
        <v>32</v>
      </c>
      <c r="Z54" s="40"/>
      <c r="AA54" s="40" t="s">
        <v>41</v>
      </c>
      <c r="AB54" s="40" t="s">
        <v>34</v>
      </c>
      <c r="AC54" s="40"/>
      <c r="AD54" s="40" t="s">
        <v>41</v>
      </c>
    </row>
    <row r="55" spans="2:30" s="13" customFormat="1" ht="45">
      <c r="B55" s="40">
        <v>7</v>
      </c>
      <c r="C55" s="40">
        <v>7</v>
      </c>
      <c r="D55" s="40" t="s">
        <v>39</v>
      </c>
      <c r="E55" s="40" t="s">
        <v>40</v>
      </c>
      <c r="F55" s="41" t="s">
        <v>247</v>
      </c>
      <c r="G55" s="40" t="s">
        <v>112</v>
      </c>
      <c r="H55" s="40">
        <v>7</v>
      </c>
      <c r="I55" s="40" t="s">
        <v>27</v>
      </c>
      <c r="J55" s="43">
        <v>6.5</v>
      </c>
      <c r="K55" s="43">
        <v>3.8</v>
      </c>
      <c r="L55" s="43">
        <v>0.5</v>
      </c>
      <c r="M55" s="43">
        <f t="shared" si="4"/>
        <v>3.25</v>
      </c>
      <c r="N55" s="81">
        <f t="shared" si="6"/>
        <v>7.6923076923076927E-2</v>
      </c>
      <c r="O55" s="43">
        <v>34</v>
      </c>
      <c r="P55" s="43">
        <f t="shared" si="7"/>
        <v>0.5</v>
      </c>
      <c r="Q55" s="40">
        <v>9</v>
      </c>
      <c r="R55" s="41" t="s">
        <v>245</v>
      </c>
      <c r="S55" s="40" t="s">
        <v>205</v>
      </c>
      <c r="T55" s="42">
        <v>7</v>
      </c>
      <c r="U55" s="43">
        <v>3.4</v>
      </c>
      <c r="V55" s="43">
        <v>7.8</v>
      </c>
      <c r="W55" s="43">
        <f t="shared" si="8"/>
        <v>0.4358974358974359</v>
      </c>
      <c r="X55" s="42">
        <v>45</v>
      </c>
      <c r="Y55" s="40" t="s">
        <v>32</v>
      </c>
      <c r="Z55" s="40"/>
      <c r="AA55" s="40" t="s">
        <v>41</v>
      </c>
      <c r="AB55" s="40" t="s">
        <v>34</v>
      </c>
      <c r="AC55" s="40"/>
      <c r="AD55" s="40" t="s">
        <v>41</v>
      </c>
    </row>
    <row r="56" spans="2:30" s="13" customFormat="1" ht="45">
      <c r="B56" s="40">
        <v>7</v>
      </c>
      <c r="C56" s="40">
        <v>8</v>
      </c>
      <c r="D56" s="40" t="s">
        <v>39</v>
      </c>
      <c r="E56" s="40" t="s">
        <v>40</v>
      </c>
      <c r="F56" s="41" t="s">
        <v>248</v>
      </c>
      <c r="G56" s="40" t="s">
        <v>113</v>
      </c>
      <c r="H56" s="40">
        <v>8</v>
      </c>
      <c r="I56" s="40" t="s">
        <v>27</v>
      </c>
      <c r="J56" s="43">
        <v>7.8</v>
      </c>
      <c r="K56" s="43">
        <v>3.8</v>
      </c>
      <c r="L56" s="43">
        <v>0.51</v>
      </c>
      <c r="M56" s="43">
        <f t="shared" si="4"/>
        <v>3.9</v>
      </c>
      <c r="N56" s="81">
        <f t="shared" si="6"/>
        <v>6.5384615384615388E-2</v>
      </c>
      <c r="O56" s="43">
        <v>54</v>
      </c>
      <c r="P56" s="43">
        <f t="shared" si="7"/>
        <v>0.5</v>
      </c>
      <c r="Q56" s="40">
        <v>8</v>
      </c>
      <c r="R56" s="41" t="s">
        <v>248</v>
      </c>
      <c r="S56" s="40" t="s">
        <v>206</v>
      </c>
      <c r="T56" s="42">
        <v>8</v>
      </c>
      <c r="U56" s="43">
        <v>4</v>
      </c>
      <c r="V56" s="43">
        <v>7.8</v>
      </c>
      <c r="W56" s="43">
        <f t="shared" si="8"/>
        <v>0.51282051282051289</v>
      </c>
      <c r="X56" s="42">
        <v>39</v>
      </c>
      <c r="Y56" s="40" t="s">
        <v>28</v>
      </c>
      <c r="Z56" s="40"/>
      <c r="AA56" s="40" t="s">
        <v>33</v>
      </c>
      <c r="AB56" s="40" t="s">
        <v>34</v>
      </c>
      <c r="AC56" s="40"/>
      <c r="AD56" s="40" t="s">
        <v>33</v>
      </c>
    </row>
    <row r="57" spans="2:30" s="13" customFormat="1" ht="45">
      <c r="B57" s="40">
        <v>7</v>
      </c>
      <c r="C57" s="40">
        <v>8</v>
      </c>
      <c r="D57" s="40" t="s">
        <v>39</v>
      </c>
      <c r="E57" s="40" t="s">
        <v>40</v>
      </c>
      <c r="F57" s="41" t="s">
        <v>248</v>
      </c>
      <c r="G57" s="40" t="s">
        <v>114</v>
      </c>
      <c r="H57" s="40">
        <v>9</v>
      </c>
      <c r="I57" s="40" t="s">
        <v>27</v>
      </c>
      <c r="J57" s="43">
        <v>7.3</v>
      </c>
      <c r="K57" s="43">
        <v>3.8</v>
      </c>
      <c r="L57" s="43">
        <v>0.51</v>
      </c>
      <c r="M57" s="43">
        <f t="shared" si="4"/>
        <v>3.65</v>
      </c>
      <c r="N57" s="81">
        <f t="shared" si="6"/>
        <v>6.9863013698630141E-2</v>
      </c>
      <c r="O57" s="43">
        <v>50</v>
      </c>
      <c r="P57" s="43">
        <f t="shared" si="7"/>
        <v>0.5</v>
      </c>
      <c r="Q57" s="40">
        <v>8</v>
      </c>
      <c r="R57" s="41" t="s">
        <v>248</v>
      </c>
      <c r="S57" s="40" t="s">
        <v>207</v>
      </c>
      <c r="T57" s="42">
        <v>9</v>
      </c>
      <c r="U57" s="43">
        <v>3.85</v>
      </c>
      <c r="V57" s="43">
        <v>7.3</v>
      </c>
      <c r="W57" s="43">
        <f t="shared" si="8"/>
        <v>0.5273972602739726</v>
      </c>
      <c r="X57" s="42">
        <v>36</v>
      </c>
      <c r="Y57" s="40" t="s">
        <v>28</v>
      </c>
      <c r="Z57" s="40"/>
      <c r="AA57" s="40" t="s">
        <v>33</v>
      </c>
      <c r="AB57" s="40" t="s">
        <v>34</v>
      </c>
      <c r="AC57" s="40"/>
      <c r="AD57" s="40" t="s">
        <v>33</v>
      </c>
    </row>
    <row r="58" spans="2:30" s="13" customFormat="1" ht="45">
      <c r="B58" s="40">
        <v>7</v>
      </c>
      <c r="C58" s="40">
        <v>8</v>
      </c>
      <c r="D58" s="40" t="s">
        <v>39</v>
      </c>
      <c r="E58" s="40" t="s">
        <v>40</v>
      </c>
      <c r="F58" s="41" t="s">
        <v>248</v>
      </c>
      <c r="G58" s="40" t="s">
        <v>115</v>
      </c>
      <c r="H58" s="40">
        <v>10</v>
      </c>
      <c r="I58" s="40" t="s">
        <v>27</v>
      </c>
      <c r="J58" s="43">
        <v>7.1</v>
      </c>
      <c r="K58" s="43">
        <v>3.8</v>
      </c>
      <c r="L58" s="43">
        <v>0.48</v>
      </c>
      <c r="M58" s="43">
        <f t="shared" si="4"/>
        <v>3.55</v>
      </c>
      <c r="N58" s="81">
        <f t="shared" si="6"/>
        <v>6.7605633802816908E-2</v>
      </c>
      <c r="O58" s="43">
        <v>53</v>
      </c>
      <c r="P58" s="43">
        <f t="shared" si="7"/>
        <v>0.5</v>
      </c>
      <c r="Q58" s="40">
        <v>8</v>
      </c>
      <c r="R58" s="41" t="s">
        <v>248</v>
      </c>
      <c r="S58" s="40" t="s">
        <v>208</v>
      </c>
      <c r="T58" s="42">
        <v>10</v>
      </c>
      <c r="U58" s="43">
        <v>3.7</v>
      </c>
      <c r="V58" s="43">
        <v>7.1</v>
      </c>
      <c r="W58" s="43">
        <f t="shared" si="8"/>
        <v>0.52112676056338036</v>
      </c>
      <c r="X58" s="42">
        <v>35</v>
      </c>
      <c r="Y58" s="40" t="s">
        <v>28</v>
      </c>
      <c r="Z58" s="40"/>
      <c r="AA58" s="40" t="s">
        <v>33</v>
      </c>
      <c r="AB58" s="40" t="s">
        <v>34</v>
      </c>
      <c r="AC58" s="40"/>
      <c r="AD58" s="40" t="s">
        <v>33</v>
      </c>
    </row>
    <row r="59" spans="2:30" s="13" customFormat="1" ht="45">
      <c r="B59" s="40">
        <v>7</v>
      </c>
      <c r="C59" s="40">
        <v>8</v>
      </c>
      <c r="D59" s="40" t="s">
        <v>39</v>
      </c>
      <c r="E59" s="40" t="s">
        <v>40</v>
      </c>
      <c r="F59" s="41" t="s">
        <v>248</v>
      </c>
      <c r="G59" s="40" t="s">
        <v>116</v>
      </c>
      <c r="H59" s="40">
        <v>11</v>
      </c>
      <c r="I59" s="40" t="s">
        <v>27</v>
      </c>
      <c r="J59" s="43">
        <v>6.8</v>
      </c>
      <c r="K59" s="43">
        <v>3.8</v>
      </c>
      <c r="L59" s="43">
        <v>0.48</v>
      </c>
      <c r="M59" s="43">
        <f t="shared" si="4"/>
        <v>3.4</v>
      </c>
      <c r="N59" s="81">
        <f t="shared" si="6"/>
        <v>7.0588235294117646E-2</v>
      </c>
      <c r="O59" s="43">
        <v>51</v>
      </c>
      <c r="P59" s="43">
        <f t="shared" si="7"/>
        <v>0.5</v>
      </c>
      <c r="Q59" s="40">
        <v>8</v>
      </c>
      <c r="R59" s="41" t="s">
        <v>248</v>
      </c>
      <c r="S59" s="40" t="s">
        <v>209</v>
      </c>
      <c r="T59" s="42">
        <v>11</v>
      </c>
      <c r="U59" s="43">
        <v>3.5</v>
      </c>
      <c r="V59" s="43">
        <v>6.8</v>
      </c>
      <c r="W59" s="43">
        <f t="shared" si="8"/>
        <v>0.51470588235294124</v>
      </c>
      <c r="X59" s="42">
        <v>40</v>
      </c>
      <c r="Y59" s="40" t="s">
        <v>28</v>
      </c>
      <c r="Z59" s="40"/>
      <c r="AA59" s="40" t="s">
        <v>33</v>
      </c>
      <c r="AB59" s="40" t="s">
        <v>34</v>
      </c>
      <c r="AC59" s="40"/>
      <c r="AD59" s="40" t="s">
        <v>33</v>
      </c>
    </row>
    <row r="60" spans="2:30" s="13" customFormat="1" ht="45">
      <c r="B60" s="40">
        <v>7</v>
      </c>
      <c r="C60" s="40">
        <v>8</v>
      </c>
      <c r="D60" s="40" t="s">
        <v>39</v>
      </c>
      <c r="E60" s="40" t="s">
        <v>40</v>
      </c>
      <c r="F60" s="41" t="s">
        <v>248</v>
      </c>
      <c r="G60" s="40" t="s">
        <v>117</v>
      </c>
      <c r="H60" s="40">
        <v>12</v>
      </c>
      <c r="I60" s="40" t="s">
        <v>27</v>
      </c>
      <c r="J60" s="43">
        <v>6.2</v>
      </c>
      <c r="K60" s="43">
        <v>3.8</v>
      </c>
      <c r="L60" s="43">
        <v>0.47</v>
      </c>
      <c r="M60" s="43">
        <f t="shared" si="4"/>
        <v>3.1</v>
      </c>
      <c r="N60" s="81">
        <f t="shared" si="6"/>
        <v>7.5806451612903225E-2</v>
      </c>
      <c r="O60" s="43">
        <v>48</v>
      </c>
      <c r="P60" s="43">
        <f t="shared" si="7"/>
        <v>0.5</v>
      </c>
      <c r="Q60" s="40">
        <v>8</v>
      </c>
      <c r="R60" s="41" t="s">
        <v>248</v>
      </c>
      <c r="S60" s="40" t="s">
        <v>210</v>
      </c>
      <c r="T60" s="42">
        <v>12</v>
      </c>
      <c r="U60" s="43">
        <v>3.7</v>
      </c>
      <c r="V60" s="43">
        <v>6.2</v>
      </c>
      <c r="W60" s="43">
        <f t="shared" si="8"/>
        <v>0.59677419354838712</v>
      </c>
      <c r="X60" s="42">
        <v>34</v>
      </c>
      <c r="Y60" s="40" t="s">
        <v>28</v>
      </c>
      <c r="Z60" s="40"/>
      <c r="AA60" s="40" t="s">
        <v>33</v>
      </c>
      <c r="AB60" s="40" t="s">
        <v>34</v>
      </c>
      <c r="AC60" s="40"/>
      <c r="AD60" s="40" t="s">
        <v>33</v>
      </c>
    </row>
    <row r="61" spans="2:30" s="13" customFormat="1" ht="45">
      <c r="B61" s="40">
        <v>7</v>
      </c>
      <c r="C61" s="40">
        <v>8</v>
      </c>
      <c r="D61" s="40" t="s">
        <v>39</v>
      </c>
      <c r="E61" s="40" t="s">
        <v>40</v>
      </c>
      <c r="F61" s="41" t="s">
        <v>248</v>
      </c>
      <c r="G61" s="40" t="s">
        <v>118</v>
      </c>
      <c r="H61" s="40">
        <v>13</v>
      </c>
      <c r="I61" s="40" t="s">
        <v>27</v>
      </c>
      <c r="J61" s="43">
        <v>5.01</v>
      </c>
      <c r="K61" s="43">
        <v>3.8</v>
      </c>
      <c r="L61" s="43">
        <v>0.48</v>
      </c>
      <c r="M61" s="43">
        <f t="shared" si="4"/>
        <v>2.5049999999999999</v>
      </c>
      <c r="N61" s="81">
        <f t="shared" si="6"/>
        <v>9.580838323353294E-2</v>
      </c>
      <c r="O61" s="43">
        <v>41</v>
      </c>
      <c r="P61" s="43">
        <f t="shared" si="7"/>
        <v>0.5</v>
      </c>
      <c r="Q61" s="40"/>
      <c r="R61" s="41"/>
      <c r="S61" s="40"/>
      <c r="T61" s="42"/>
      <c r="U61" s="43"/>
      <c r="V61" s="43"/>
      <c r="W61" s="43"/>
      <c r="X61" s="42"/>
      <c r="Y61" s="40"/>
      <c r="Z61" s="40"/>
      <c r="AA61" s="40"/>
      <c r="AB61" s="40"/>
      <c r="AC61" s="40"/>
      <c r="AD61" s="40"/>
    </row>
    <row r="62" spans="2:30" s="14" customFormat="1" ht="30">
      <c r="B62" s="44">
        <v>8</v>
      </c>
      <c r="C62" s="44">
        <v>4</v>
      </c>
      <c r="D62" s="44" t="s">
        <v>42</v>
      </c>
      <c r="E62" s="44" t="s">
        <v>43</v>
      </c>
      <c r="F62" s="45" t="s">
        <v>251</v>
      </c>
      <c r="G62" s="44" t="s">
        <v>119</v>
      </c>
      <c r="H62" s="44">
        <v>1</v>
      </c>
      <c r="I62" s="44" t="s">
        <v>27</v>
      </c>
      <c r="J62" s="47">
        <v>8.4</v>
      </c>
      <c r="K62" s="47">
        <v>4.5</v>
      </c>
      <c r="L62" s="47">
        <v>0.49</v>
      </c>
      <c r="M62" s="47">
        <f t="shared" si="4"/>
        <v>4.2</v>
      </c>
      <c r="N62" s="80">
        <f t="shared" si="6"/>
        <v>5.8333333333333327E-2</v>
      </c>
      <c r="O62" s="47">
        <v>23</v>
      </c>
      <c r="P62" s="47">
        <f t="shared" si="7"/>
        <v>0.5</v>
      </c>
      <c r="Q62" s="44">
        <v>4</v>
      </c>
      <c r="R62" s="45" t="s">
        <v>251</v>
      </c>
      <c r="S62" s="44" t="s">
        <v>211</v>
      </c>
      <c r="T62" s="46">
        <v>1</v>
      </c>
      <c r="U62" s="47">
        <v>4.5</v>
      </c>
      <c r="V62" s="47">
        <v>9.1999999999999993</v>
      </c>
      <c r="W62" s="47">
        <f>U62/V62</f>
        <v>0.48913043478260876</v>
      </c>
      <c r="X62" s="46">
        <v>15</v>
      </c>
      <c r="Y62" s="44" t="s">
        <v>32</v>
      </c>
      <c r="Z62" s="44"/>
      <c r="AA62" s="44" t="s">
        <v>33</v>
      </c>
      <c r="AB62" s="44" t="s">
        <v>34</v>
      </c>
      <c r="AC62" s="44"/>
      <c r="AD62" s="44" t="s">
        <v>33</v>
      </c>
    </row>
    <row r="63" spans="2:30" s="14" customFormat="1" ht="30">
      <c r="B63" s="44">
        <v>8</v>
      </c>
      <c r="C63" s="44">
        <v>4</v>
      </c>
      <c r="D63" s="44" t="s">
        <v>42</v>
      </c>
      <c r="E63" s="44" t="s">
        <v>43</v>
      </c>
      <c r="F63" s="45" t="s">
        <v>251</v>
      </c>
      <c r="G63" s="44" t="s">
        <v>120</v>
      </c>
      <c r="H63" s="44">
        <v>2</v>
      </c>
      <c r="I63" s="44" t="s">
        <v>27</v>
      </c>
      <c r="J63" s="47">
        <v>9.1999999999999993</v>
      </c>
      <c r="K63" s="47">
        <v>4</v>
      </c>
      <c r="L63" s="47">
        <v>0.49</v>
      </c>
      <c r="M63" s="47">
        <f t="shared" si="4"/>
        <v>4.5999999999999996</v>
      </c>
      <c r="N63" s="80">
        <f t="shared" si="6"/>
        <v>5.3260869565217396E-2</v>
      </c>
      <c r="O63" s="47">
        <v>24</v>
      </c>
      <c r="P63" s="47">
        <f t="shared" si="7"/>
        <v>0.5</v>
      </c>
      <c r="Q63" s="44">
        <v>4</v>
      </c>
      <c r="R63" s="45" t="s">
        <v>251</v>
      </c>
      <c r="S63" s="44" t="s">
        <v>212</v>
      </c>
      <c r="T63" s="46">
        <v>2</v>
      </c>
      <c r="U63" s="47">
        <v>4</v>
      </c>
      <c r="V63" s="47">
        <v>9.1999999999999993</v>
      </c>
      <c r="W63" s="47">
        <f>U63/V63</f>
        <v>0.43478260869565222</v>
      </c>
      <c r="X63" s="46">
        <v>13</v>
      </c>
      <c r="Y63" s="44" t="s">
        <v>32</v>
      </c>
      <c r="Z63" s="44"/>
      <c r="AA63" s="44" t="s">
        <v>35</v>
      </c>
      <c r="AB63" s="44" t="s">
        <v>32</v>
      </c>
      <c r="AC63" s="44"/>
      <c r="AD63" s="44" t="s">
        <v>33</v>
      </c>
    </row>
    <row r="64" spans="2:30" s="14" customFormat="1" ht="30">
      <c r="B64" s="44">
        <v>8</v>
      </c>
      <c r="C64" s="44">
        <v>4</v>
      </c>
      <c r="D64" s="44" t="s">
        <v>42</v>
      </c>
      <c r="E64" s="44" t="s">
        <v>43</v>
      </c>
      <c r="F64" s="45" t="s">
        <v>251</v>
      </c>
      <c r="G64" s="44" t="s">
        <v>121</v>
      </c>
      <c r="H64" s="44">
        <v>3</v>
      </c>
      <c r="I64" s="44" t="s">
        <v>27</v>
      </c>
      <c r="J64" s="47">
        <v>9</v>
      </c>
      <c r="K64" s="47">
        <v>3.9</v>
      </c>
      <c r="L64" s="47">
        <v>0.51</v>
      </c>
      <c r="M64" s="47">
        <f t="shared" si="4"/>
        <v>4.5</v>
      </c>
      <c r="N64" s="80">
        <f t="shared" si="6"/>
        <v>5.6666666666666671E-2</v>
      </c>
      <c r="O64" s="47">
        <v>22</v>
      </c>
      <c r="P64" s="47">
        <f t="shared" si="7"/>
        <v>0.5</v>
      </c>
      <c r="Q64" s="44">
        <v>4</v>
      </c>
      <c r="R64" s="45" t="s">
        <v>251</v>
      </c>
      <c r="S64" s="44" t="s">
        <v>213</v>
      </c>
      <c r="T64" s="46">
        <v>3</v>
      </c>
      <c r="U64" s="47">
        <v>3.9</v>
      </c>
      <c r="V64" s="47">
        <v>9</v>
      </c>
      <c r="W64" s="47">
        <f>U64/V64</f>
        <v>0.43333333333333335</v>
      </c>
      <c r="X64" s="46">
        <v>14</v>
      </c>
      <c r="Y64" s="44" t="s">
        <v>32</v>
      </c>
      <c r="Z64" s="44"/>
      <c r="AA64" s="44" t="s">
        <v>35</v>
      </c>
      <c r="AB64" s="44" t="s">
        <v>45</v>
      </c>
      <c r="AC64" s="44"/>
      <c r="AD64" s="44" t="s">
        <v>33</v>
      </c>
    </row>
    <row r="65" spans="2:30" s="14" customFormat="1" ht="30">
      <c r="B65" s="44">
        <v>8</v>
      </c>
      <c r="C65" s="44">
        <v>4</v>
      </c>
      <c r="D65" s="44" t="s">
        <v>42</v>
      </c>
      <c r="E65" s="44" t="s">
        <v>43</v>
      </c>
      <c r="F65" s="45" t="s">
        <v>251</v>
      </c>
      <c r="G65" s="44" t="s">
        <v>122</v>
      </c>
      <c r="H65" s="44">
        <v>4</v>
      </c>
      <c r="I65" s="44" t="s">
        <v>27</v>
      </c>
      <c r="J65" s="47">
        <v>7.7</v>
      </c>
      <c r="K65" s="47">
        <v>4</v>
      </c>
      <c r="L65" s="47">
        <v>0.5</v>
      </c>
      <c r="M65" s="47">
        <f t="shared" si="4"/>
        <v>3.85</v>
      </c>
      <c r="N65" s="80">
        <f t="shared" si="6"/>
        <v>6.4935064935064929E-2</v>
      </c>
      <c r="O65" s="47">
        <v>21</v>
      </c>
      <c r="P65" s="47">
        <f t="shared" si="7"/>
        <v>0.5</v>
      </c>
      <c r="Q65" s="44">
        <v>4</v>
      </c>
      <c r="R65" s="45" t="s">
        <v>251</v>
      </c>
      <c r="S65" s="44" t="s">
        <v>214</v>
      </c>
      <c r="T65" s="46">
        <v>4</v>
      </c>
      <c r="U65" s="47">
        <v>4</v>
      </c>
      <c r="V65" s="47">
        <v>7.7</v>
      </c>
      <c r="W65" s="47">
        <f>U65/V65</f>
        <v>0.51948051948051943</v>
      </c>
      <c r="X65" s="46">
        <v>16</v>
      </c>
      <c r="Y65" s="44" t="s">
        <v>32</v>
      </c>
      <c r="Z65" s="44"/>
      <c r="AA65" s="44" t="s">
        <v>35</v>
      </c>
      <c r="AB65" s="44" t="s">
        <v>34</v>
      </c>
      <c r="AC65" s="44"/>
      <c r="AD65" s="44" t="s">
        <v>33</v>
      </c>
    </row>
    <row r="66" spans="2:30" s="14" customFormat="1" ht="30">
      <c r="B66" s="44">
        <v>8</v>
      </c>
      <c r="C66" s="44">
        <v>14</v>
      </c>
      <c r="D66" s="44" t="s">
        <v>42</v>
      </c>
      <c r="E66" s="44" t="s">
        <v>43</v>
      </c>
      <c r="F66" s="45" t="s">
        <v>249</v>
      </c>
      <c r="G66" s="44" t="s">
        <v>123</v>
      </c>
      <c r="H66" s="44">
        <v>5</v>
      </c>
      <c r="I66" s="44" t="s">
        <v>44</v>
      </c>
      <c r="J66" s="47"/>
      <c r="K66" s="47"/>
      <c r="L66" s="47"/>
      <c r="M66" s="47"/>
      <c r="N66" s="80"/>
      <c r="O66" s="47"/>
      <c r="P66" s="47"/>
      <c r="Q66" s="44"/>
      <c r="R66" s="45"/>
      <c r="S66" s="44"/>
      <c r="T66" s="46"/>
      <c r="U66" s="47"/>
      <c r="V66" s="47"/>
      <c r="W66" s="47"/>
      <c r="X66" s="46"/>
      <c r="Y66" s="44"/>
      <c r="Z66" s="44"/>
      <c r="AA66" s="44"/>
      <c r="AB66" s="44"/>
      <c r="AC66" s="44"/>
      <c r="AD66" s="44"/>
    </row>
    <row r="67" spans="2:30" s="15" customFormat="1" ht="30">
      <c r="B67" s="48">
        <v>9</v>
      </c>
      <c r="C67" s="48">
        <v>12</v>
      </c>
      <c r="D67" s="48" t="s">
        <v>46</v>
      </c>
      <c r="E67" s="48" t="s">
        <v>47</v>
      </c>
      <c r="F67" s="49" t="s">
        <v>246</v>
      </c>
      <c r="G67" s="48" t="s">
        <v>124</v>
      </c>
      <c r="H67" s="48">
        <v>1</v>
      </c>
      <c r="I67" s="48" t="s">
        <v>15</v>
      </c>
      <c r="J67" s="51">
        <v>5.19</v>
      </c>
      <c r="K67" s="51">
        <v>8</v>
      </c>
      <c r="L67" s="51">
        <v>0.7</v>
      </c>
      <c r="M67" s="51">
        <v>1.7</v>
      </c>
      <c r="N67" s="87">
        <f t="shared" ref="N67:N100" si="9">L67/J67</f>
        <v>0.13487475915221578</v>
      </c>
      <c r="O67" s="51">
        <v>84</v>
      </c>
      <c r="P67" s="51">
        <f t="shared" ref="P67:P100" si="10">M67/J67</f>
        <v>0.32755298651252407</v>
      </c>
      <c r="Q67" s="48">
        <v>12</v>
      </c>
      <c r="R67" s="49" t="s">
        <v>246</v>
      </c>
      <c r="S67" s="48" t="s">
        <v>215</v>
      </c>
      <c r="T67" s="50">
        <v>1</v>
      </c>
      <c r="U67" s="51">
        <v>3.2</v>
      </c>
      <c r="V67" s="51">
        <v>7.3</v>
      </c>
      <c r="W67" s="51">
        <f>U67/V67</f>
        <v>0.43835616438356168</v>
      </c>
      <c r="X67" s="50">
        <v>75</v>
      </c>
      <c r="Y67" s="48" t="s">
        <v>16</v>
      </c>
      <c r="Z67" s="48"/>
      <c r="AA67" s="48" t="s">
        <v>33</v>
      </c>
      <c r="AB67" s="48" t="s">
        <v>16</v>
      </c>
      <c r="AC67" s="48"/>
      <c r="AD67" s="48" t="s">
        <v>33</v>
      </c>
    </row>
    <row r="68" spans="2:30" s="15" customFormat="1" ht="30">
      <c r="B68" s="48">
        <v>9</v>
      </c>
      <c r="C68" s="48">
        <v>12</v>
      </c>
      <c r="D68" s="48" t="s">
        <v>46</v>
      </c>
      <c r="E68" s="48" t="s">
        <v>47</v>
      </c>
      <c r="F68" s="49" t="s">
        <v>246</v>
      </c>
      <c r="G68" s="48" t="s">
        <v>125</v>
      </c>
      <c r="H68" s="48">
        <v>2</v>
      </c>
      <c r="I68" s="48" t="s">
        <v>15</v>
      </c>
      <c r="J68" s="51">
        <v>7.3</v>
      </c>
      <c r="K68" s="51">
        <v>8</v>
      </c>
      <c r="L68" s="51">
        <v>0.7</v>
      </c>
      <c r="M68" s="51">
        <v>2.11</v>
      </c>
      <c r="N68" s="87">
        <f t="shared" si="9"/>
        <v>9.5890410958904104E-2</v>
      </c>
      <c r="O68" s="51">
        <v>88</v>
      </c>
      <c r="P68" s="51">
        <f t="shared" si="10"/>
        <v>0.28904109589041094</v>
      </c>
      <c r="Q68" s="48">
        <v>12</v>
      </c>
      <c r="R68" s="49" t="s">
        <v>246</v>
      </c>
      <c r="S68" s="48" t="s">
        <v>216</v>
      </c>
      <c r="T68" s="50">
        <v>2</v>
      </c>
      <c r="U68" s="51">
        <v>3.9</v>
      </c>
      <c r="V68" s="51">
        <v>7.9</v>
      </c>
      <c r="W68" s="51">
        <f>U68/V68</f>
        <v>0.49367088607594933</v>
      </c>
      <c r="X68" s="50">
        <v>73</v>
      </c>
      <c r="Y68" s="48" t="s">
        <v>16</v>
      </c>
      <c r="Z68" s="48"/>
      <c r="AA68" s="48" t="s">
        <v>33</v>
      </c>
      <c r="AB68" s="48" t="s">
        <v>16</v>
      </c>
      <c r="AC68" s="48"/>
      <c r="AD68" s="48" t="s">
        <v>33</v>
      </c>
    </row>
    <row r="69" spans="2:30" s="15" customFormat="1" ht="30">
      <c r="B69" s="48">
        <v>9</v>
      </c>
      <c r="C69" s="48">
        <v>12</v>
      </c>
      <c r="D69" s="48" t="s">
        <v>46</v>
      </c>
      <c r="E69" s="48" t="s">
        <v>47</v>
      </c>
      <c r="F69" s="49" t="s">
        <v>246</v>
      </c>
      <c r="G69" s="48" t="s">
        <v>126</v>
      </c>
      <c r="H69" s="48">
        <v>3</v>
      </c>
      <c r="I69" s="48" t="s">
        <v>15</v>
      </c>
      <c r="J69" s="51">
        <v>7.9</v>
      </c>
      <c r="K69" s="51">
        <v>8</v>
      </c>
      <c r="L69" s="51">
        <v>0.66</v>
      </c>
      <c r="M69" s="51">
        <v>2.5</v>
      </c>
      <c r="N69" s="87">
        <f t="shared" si="9"/>
        <v>8.3544303797468356E-2</v>
      </c>
      <c r="O69" s="51">
        <v>76</v>
      </c>
      <c r="P69" s="51">
        <f t="shared" si="10"/>
        <v>0.31645569620253161</v>
      </c>
      <c r="Q69" s="48">
        <v>12</v>
      </c>
      <c r="R69" s="49" t="s">
        <v>246</v>
      </c>
      <c r="S69" s="48" t="s">
        <v>217</v>
      </c>
      <c r="T69" s="50">
        <v>3</v>
      </c>
      <c r="U69" s="51">
        <v>3.9</v>
      </c>
      <c r="V69" s="51">
        <v>8.6</v>
      </c>
      <c r="W69" s="51">
        <f>U69/V69</f>
        <v>0.45348837209302328</v>
      </c>
      <c r="X69" s="50">
        <v>74</v>
      </c>
      <c r="Y69" s="48" t="s">
        <v>16</v>
      </c>
      <c r="Z69" s="48"/>
      <c r="AA69" s="48" t="s">
        <v>33</v>
      </c>
      <c r="AB69" s="48" t="s">
        <v>16</v>
      </c>
      <c r="AC69" s="48"/>
      <c r="AD69" s="48" t="s">
        <v>33</v>
      </c>
    </row>
    <row r="70" spans="2:30" s="15" customFormat="1" ht="30">
      <c r="B70" s="48">
        <v>9</v>
      </c>
      <c r="C70" s="48">
        <v>12</v>
      </c>
      <c r="D70" s="48" t="s">
        <v>46</v>
      </c>
      <c r="E70" s="48" t="s">
        <v>47</v>
      </c>
      <c r="F70" s="49" t="s">
        <v>246</v>
      </c>
      <c r="G70" s="48" t="s">
        <v>127</v>
      </c>
      <c r="H70" s="48">
        <v>4</v>
      </c>
      <c r="I70" s="48" t="s">
        <v>15</v>
      </c>
      <c r="J70" s="51">
        <v>8.6</v>
      </c>
      <c r="K70" s="51">
        <v>8</v>
      </c>
      <c r="L70" s="51">
        <v>0.7</v>
      </c>
      <c r="M70" s="51">
        <v>2.2999999999999998</v>
      </c>
      <c r="N70" s="87">
        <f t="shared" si="9"/>
        <v>8.1395348837209294E-2</v>
      </c>
      <c r="O70" s="51">
        <v>92</v>
      </c>
      <c r="P70" s="51">
        <f t="shared" si="10"/>
        <v>0.26744186046511625</v>
      </c>
      <c r="Q70" s="48">
        <v>12</v>
      </c>
      <c r="R70" s="49" t="s">
        <v>246</v>
      </c>
      <c r="S70" s="48" t="s">
        <v>218</v>
      </c>
      <c r="T70" s="50">
        <v>4</v>
      </c>
      <c r="U70" s="51">
        <v>3.6</v>
      </c>
      <c r="V70" s="51">
        <v>8.6</v>
      </c>
      <c r="W70" s="51">
        <f>U70/V70</f>
        <v>0.41860465116279072</v>
      </c>
      <c r="X70" s="50">
        <v>78</v>
      </c>
      <c r="Y70" s="48" t="s">
        <v>16</v>
      </c>
      <c r="Z70" s="48"/>
      <c r="AA70" s="48" t="s">
        <v>33</v>
      </c>
      <c r="AB70" s="48" t="s">
        <v>16</v>
      </c>
      <c r="AC70" s="48"/>
      <c r="AD70" s="48" t="s">
        <v>33</v>
      </c>
    </row>
    <row r="71" spans="2:30" s="15" customFormat="1" ht="30">
      <c r="B71" s="48">
        <v>9</v>
      </c>
      <c r="C71" s="48">
        <v>12</v>
      </c>
      <c r="D71" s="48" t="s">
        <v>46</v>
      </c>
      <c r="E71" s="48" t="s">
        <v>47</v>
      </c>
      <c r="F71" s="49" t="s">
        <v>246</v>
      </c>
      <c r="G71" s="48" t="s">
        <v>128</v>
      </c>
      <c r="H71" s="48">
        <v>5</v>
      </c>
      <c r="I71" s="48" t="s">
        <v>15</v>
      </c>
      <c r="J71" s="51">
        <v>7.3</v>
      </c>
      <c r="K71" s="51">
        <v>8</v>
      </c>
      <c r="L71" s="51">
        <v>0.67</v>
      </c>
      <c r="M71" s="51">
        <v>2</v>
      </c>
      <c r="N71" s="87">
        <f t="shared" si="9"/>
        <v>9.1780821917808231E-2</v>
      </c>
      <c r="O71" s="51">
        <v>77</v>
      </c>
      <c r="P71" s="51">
        <f t="shared" si="10"/>
        <v>0.27397260273972601</v>
      </c>
      <c r="Q71" s="48">
        <v>12</v>
      </c>
      <c r="R71" s="49" t="s">
        <v>246</v>
      </c>
      <c r="S71" s="48" t="s">
        <v>219</v>
      </c>
      <c r="T71" s="50">
        <v>5</v>
      </c>
      <c r="U71" s="51">
        <v>3.2</v>
      </c>
      <c r="V71" s="51">
        <v>7.3</v>
      </c>
      <c r="W71" s="51">
        <f>U71/V71</f>
        <v>0.43835616438356168</v>
      </c>
      <c r="X71" s="50">
        <v>76</v>
      </c>
      <c r="Y71" s="48" t="s">
        <v>16</v>
      </c>
      <c r="Z71" s="48"/>
      <c r="AA71" s="48" t="s">
        <v>33</v>
      </c>
      <c r="AB71" s="48" t="s">
        <v>16</v>
      </c>
      <c r="AC71" s="48"/>
      <c r="AD71" s="48" t="s">
        <v>33</v>
      </c>
    </row>
    <row r="72" spans="2:30" s="15" customFormat="1" ht="30">
      <c r="B72" s="48">
        <v>9</v>
      </c>
      <c r="C72" s="48">
        <v>12</v>
      </c>
      <c r="D72" s="48" t="s">
        <v>46</v>
      </c>
      <c r="E72" s="48" t="s">
        <v>47</v>
      </c>
      <c r="F72" s="49" t="s">
        <v>246</v>
      </c>
      <c r="G72" s="48" t="s">
        <v>129</v>
      </c>
      <c r="H72" s="48">
        <v>6</v>
      </c>
      <c r="I72" s="48" t="s">
        <v>15</v>
      </c>
      <c r="J72" s="51">
        <v>5.2</v>
      </c>
      <c r="K72" s="51">
        <v>8</v>
      </c>
      <c r="L72" s="51">
        <v>0.68</v>
      </c>
      <c r="M72" s="51">
        <v>1.8</v>
      </c>
      <c r="N72" s="87">
        <f t="shared" si="9"/>
        <v>0.13076923076923078</v>
      </c>
      <c r="O72" s="51">
        <v>83</v>
      </c>
      <c r="P72" s="51">
        <f t="shared" si="10"/>
        <v>0.34615384615384615</v>
      </c>
      <c r="Q72" s="48"/>
      <c r="R72" s="49"/>
      <c r="S72" s="48"/>
      <c r="T72" s="50"/>
      <c r="U72" s="51"/>
      <c r="V72" s="51"/>
      <c r="W72" s="51"/>
      <c r="X72" s="50"/>
      <c r="Y72" s="48"/>
      <c r="Z72" s="48"/>
      <c r="AA72" s="48"/>
      <c r="AB72" s="48"/>
      <c r="AC72" s="48"/>
      <c r="AD72" s="48"/>
    </row>
    <row r="73" spans="2:30" s="16" customFormat="1" ht="45">
      <c r="B73" s="52">
        <v>10</v>
      </c>
      <c r="C73" s="52">
        <v>5</v>
      </c>
      <c r="D73" s="52" t="s">
        <v>48</v>
      </c>
      <c r="E73" s="52" t="s">
        <v>52</v>
      </c>
      <c r="F73" s="53" t="s">
        <v>262</v>
      </c>
      <c r="G73" s="52" t="s">
        <v>130</v>
      </c>
      <c r="H73" s="52">
        <v>1</v>
      </c>
      <c r="I73" s="52" t="s">
        <v>27</v>
      </c>
      <c r="J73" s="55">
        <v>7</v>
      </c>
      <c r="K73" s="55">
        <v>4.2</v>
      </c>
      <c r="L73" s="55">
        <v>0.41</v>
      </c>
      <c r="M73" s="55">
        <f>J73/2</f>
        <v>3.5</v>
      </c>
      <c r="N73" s="76">
        <f t="shared" si="9"/>
        <v>5.8571428571428566E-2</v>
      </c>
      <c r="O73" s="55">
        <v>26</v>
      </c>
      <c r="P73" s="55">
        <f t="shared" si="10"/>
        <v>0.5</v>
      </c>
      <c r="Q73" s="52">
        <v>5</v>
      </c>
      <c r="R73" s="53" t="s">
        <v>262</v>
      </c>
      <c r="S73" s="52" t="s">
        <v>220</v>
      </c>
      <c r="T73" s="54">
        <v>1</v>
      </c>
      <c r="U73" s="55">
        <v>4.3</v>
      </c>
      <c r="V73" s="55">
        <v>7</v>
      </c>
      <c r="W73" s="55">
        <f>U73/V73</f>
        <v>0.61428571428571421</v>
      </c>
      <c r="X73" s="54">
        <v>18</v>
      </c>
      <c r="Y73" s="52" t="s">
        <v>16</v>
      </c>
      <c r="Z73" s="52"/>
      <c r="AA73" s="52" t="s">
        <v>33</v>
      </c>
      <c r="AB73" s="52" t="s">
        <v>34</v>
      </c>
      <c r="AC73" s="52"/>
      <c r="AD73" s="52" t="s">
        <v>33</v>
      </c>
    </row>
    <row r="74" spans="2:30" s="16" customFormat="1" ht="45">
      <c r="B74" s="52">
        <v>10</v>
      </c>
      <c r="C74" s="52">
        <v>5</v>
      </c>
      <c r="D74" s="52" t="s">
        <v>48</v>
      </c>
      <c r="E74" s="52" t="s">
        <v>52</v>
      </c>
      <c r="F74" s="53" t="s">
        <v>262</v>
      </c>
      <c r="G74" s="52" t="s">
        <v>131</v>
      </c>
      <c r="H74" s="52">
        <v>2</v>
      </c>
      <c r="I74" s="52" t="s">
        <v>27</v>
      </c>
      <c r="J74" s="55">
        <v>7</v>
      </c>
      <c r="K74" s="55">
        <v>4.2</v>
      </c>
      <c r="L74" s="55">
        <v>0.4</v>
      </c>
      <c r="M74" s="55">
        <f>J74/2</f>
        <v>3.5</v>
      </c>
      <c r="N74" s="76">
        <f t="shared" si="9"/>
        <v>5.7142857142857148E-2</v>
      </c>
      <c r="O74" s="55">
        <v>25</v>
      </c>
      <c r="P74" s="55">
        <f t="shared" si="10"/>
        <v>0.5</v>
      </c>
      <c r="Q74" s="52">
        <v>5</v>
      </c>
      <c r="R74" s="53" t="s">
        <v>262</v>
      </c>
      <c r="S74" s="52" t="s">
        <v>221</v>
      </c>
      <c r="T74" s="54">
        <v>2</v>
      </c>
      <c r="U74" s="55">
        <v>4.8</v>
      </c>
      <c r="V74" s="55">
        <v>8.3000000000000007</v>
      </c>
      <c r="W74" s="55">
        <f>U74/V74</f>
        <v>0.57831325301204817</v>
      </c>
      <c r="X74" s="54">
        <v>17</v>
      </c>
      <c r="Y74" s="52" t="s">
        <v>16</v>
      </c>
      <c r="Z74" s="52"/>
      <c r="AA74" s="52" t="s">
        <v>33</v>
      </c>
      <c r="AB74" s="52" t="s">
        <v>56</v>
      </c>
      <c r="AC74" s="52"/>
      <c r="AD74" s="52" t="s">
        <v>56</v>
      </c>
    </row>
    <row r="75" spans="2:30" s="16" customFormat="1" ht="45">
      <c r="B75" s="52">
        <v>10</v>
      </c>
      <c r="C75" s="52">
        <v>5</v>
      </c>
      <c r="D75" s="52" t="s">
        <v>48</v>
      </c>
      <c r="E75" s="52" t="s">
        <v>52</v>
      </c>
      <c r="F75" s="53" t="s">
        <v>262</v>
      </c>
      <c r="G75" s="52" t="s">
        <v>132</v>
      </c>
      <c r="H75" s="52">
        <v>3</v>
      </c>
      <c r="I75" s="52" t="s">
        <v>27</v>
      </c>
      <c r="J75" s="55">
        <v>8.3000000000000007</v>
      </c>
      <c r="K75" s="55">
        <v>4.2</v>
      </c>
      <c r="L75" s="55">
        <v>0.48</v>
      </c>
      <c r="M75" s="55">
        <f>J75/2</f>
        <v>4.1500000000000004</v>
      </c>
      <c r="N75" s="76">
        <f t="shared" si="9"/>
        <v>5.7831325301204814E-2</v>
      </c>
      <c r="O75" s="55">
        <v>27</v>
      </c>
      <c r="P75" s="55">
        <f t="shared" si="10"/>
        <v>0.5</v>
      </c>
      <c r="Q75" s="52">
        <v>5</v>
      </c>
      <c r="R75" s="53" t="s">
        <v>262</v>
      </c>
      <c r="S75" s="52" t="s">
        <v>222</v>
      </c>
      <c r="T75" s="54">
        <v>3</v>
      </c>
      <c r="U75" s="55">
        <v>10.029999999999999</v>
      </c>
      <c r="V75" s="55">
        <v>14.6</v>
      </c>
      <c r="W75" s="55">
        <f>U75/V75</f>
        <v>0.68698630136986294</v>
      </c>
      <c r="X75" s="54">
        <v>19</v>
      </c>
      <c r="Y75" s="52" t="s">
        <v>16</v>
      </c>
      <c r="Z75" s="52"/>
      <c r="AA75" s="52" t="s">
        <v>33</v>
      </c>
      <c r="AB75" s="52" t="s">
        <v>16</v>
      </c>
      <c r="AC75" s="52"/>
      <c r="AD75" s="52" t="s">
        <v>33</v>
      </c>
    </row>
    <row r="76" spans="2:30" s="16" customFormat="1" ht="45">
      <c r="B76" s="52">
        <v>10</v>
      </c>
      <c r="C76" s="52">
        <v>9</v>
      </c>
      <c r="D76" s="52" t="s">
        <v>48</v>
      </c>
      <c r="E76" s="52" t="s">
        <v>52</v>
      </c>
      <c r="F76" s="53" t="s">
        <v>245</v>
      </c>
      <c r="G76" s="52" t="s">
        <v>133</v>
      </c>
      <c r="H76" s="52">
        <v>4</v>
      </c>
      <c r="I76" s="52" t="s">
        <v>15</v>
      </c>
      <c r="J76" s="55">
        <v>14.6</v>
      </c>
      <c r="K76" s="55">
        <v>2.4</v>
      </c>
      <c r="L76" s="55">
        <v>0.49</v>
      </c>
      <c r="M76" s="55">
        <v>5.2</v>
      </c>
      <c r="N76" s="76">
        <f t="shared" si="9"/>
        <v>3.3561643835616439E-2</v>
      </c>
      <c r="O76" s="55">
        <v>67</v>
      </c>
      <c r="P76" s="55">
        <f t="shared" si="10"/>
        <v>0.35616438356164387</v>
      </c>
      <c r="Q76" s="52">
        <v>1</v>
      </c>
      <c r="R76" s="53" t="s">
        <v>260</v>
      </c>
      <c r="S76" s="52" t="s">
        <v>223</v>
      </c>
      <c r="T76" s="54">
        <v>4</v>
      </c>
      <c r="U76" s="55">
        <v>3.3</v>
      </c>
      <c r="V76" s="55">
        <v>14.6</v>
      </c>
      <c r="W76" s="55">
        <f>U76/V76</f>
        <v>0.22602739726027396</v>
      </c>
      <c r="X76" s="54">
        <v>2</v>
      </c>
      <c r="Y76" s="52" t="s">
        <v>32</v>
      </c>
      <c r="Z76" s="52"/>
      <c r="AA76" s="52" t="s">
        <v>33</v>
      </c>
      <c r="AB76" s="52" t="s">
        <v>57</v>
      </c>
      <c r="AC76" s="52"/>
      <c r="AD76" s="52" t="s">
        <v>33</v>
      </c>
    </row>
    <row r="77" spans="2:30" s="16" customFormat="1" ht="45">
      <c r="B77" s="52">
        <v>10</v>
      </c>
      <c r="C77" s="52">
        <v>1</v>
      </c>
      <c r="D77" s="52" t="s">
        <v>48</v>
      </c>
      <c r="E77" s="52" t="s">
        <v>52</v>
      </c>
      <c r="F77" s="53" t="s">
        <v>260</v>
      </c>
      <c r="G77" s="52" t="s">
        <v>134</v>
      </c>
      <c r="H77" s="52">
        <v>5</v>
      </c>
      <c r="I77" s="52" t="s">
        <v>27</v>
      </c>
      <c r="J77" s="55">
        <v>10.1</v>
      </c>
      <c r="K77" s="55">
        <v>2.4</v>
      </c>
      <c r="L77" s="55">
        <v>0.49</v>
      </c>
      <c r="M77" s="55">
        <f t="shared" ref="M77:M87" si="11">J77/2</f>
        <v>5.05</v>
      </c>
      <c r="N77" s="76">
        <f t="shared" si="9"/>
        <v>4.8514851485148516E-2</v>
      </c>
      <c r="O77" s="55">
        <v>1</v>
      </c>
      <c r="P77" s="55">
        <f t="shared" si="10"/>
        <v>0.5</v>
      </c>
      <c r="Q77" s="52">
        <v>1</v>
      </c>
      <c r="R77" s="53" t="s">
        <v>260</v>
      </c>
      <c r="S77" s="52" t="s">
        <v>224</v>
      </c>
      <c r="T77" s="54">
        <v>5</v>
      </c>
      <c r="U77" s="55">
        <v>1.8</v>
      </c>
      <c r="V77" s="55">
        <v>10.1</v>
      </c>
      <c r="W77" s="55">
        <f>U77/V77</f>
        <v>0.17821782178217824</v>
      </c>
      <c r="X77" s="54">
        <v>1</v>
      </c>
      <c r="Y77" s="52" t="s">
        <v>32</v>
      </c>
      <c r="Z77" s="52"/>
      <c r="AA77" s="52" t="s">
        <v>33</v>
      </c>
      <c r="AB77" s="52" t="s">
        <v>56</v>
      </c>
      <c r="AC77" s="52"/>
      <c r="AD77" s="52" t="s">
        <v>56</v>
      </c>
    </row>
    <row r="78" spans="2:30" s="16" customFormat="1" ht="45">
      <c r="B78" s="52">
        <v>10</v>
      </c>
      <c r="C78" s="52">
        <v>1</v>
      </c>
      <c r="D78" s="52" t="s">
        <v>48</v>
      </c>
      <c r="E78" s="52" t="s">
        <v>52</v>
      </c>
      <c r="F78" s="53" t="s">
        <v>260</v>
      </c>
      <c r="G78" s="52" t="s">
        <v>135</v>
      </c>
      <c r="H78" s="52">
        <v>6</v>
      </c>
      <c r="I78" s="52" t="s">
        <v>27</v>
      </c>
      <c r="J78" s="55">
        <v>6.5</v>
      </c>
      <c r="K78" s="55">
        <v>2.4</v>
      </c>
      <c r="L78" s="55">
        <v>0.49</v>
      </c>
      <c r="M78" s="55">
        <f t="shared" si="11"/>
        <v>3.25</v>
      </c>
      <c r="N78" s="76">
        <f t="shared" si="9"/>
        <v>7.5384615384615383E-2</v>
      </c>
      <c r="O78" s="55">
        <v>2</v>
      </c>
      <c r="P78" s="55">
        <f t="shared" si="10"/>
        <v>0.5</v>
      </c>
      <c r="Q78" s="52"/>
      <c r="R78" s="53"/>
      <c r="S78" s="52"/>
      <c r="T78" s="54"/>
      <c r="U78" s="55"/>
      <c r="V78" s="55"/>
      <c r="W78" s="55"/>
      <c r="X78" s="54"/>
      <c r="Y78" s="52"/>
      <c r="Z78" s="52"/>
      <c r="AA78" s="52"/>
      <c r="AB78" s="52"/>
      <c r="AC78" s="52"/>
      <c r="AD78" s="52"/>
    </row>
    <row r="79" spans="2:30" s="17" customFormat="1" ht="30">
      <c r="B79" s="56">
        <v>11</v>
      </c>
      <c r="C79" s="56">
        <v>3</v>
      </c>
      <c r="D79" s="56" t="s">
        <v>49</v>
      </c>
      <c r="E79" s="56" t="s">
        <v>53</v>
      </c>
      <c r="F79" s="57" t="s">
        <v>253</v>
      </c>
      <c r="G79" s="56" t="s">
        <v>136</v>
      </c>
      <c r="H79" s="56">
        <v>1</v>
      </c>
      <c r="I79" s="56" t="s">
        <v>27</v>
      </c>
      <c r="J79" s="59">
        <v>9</v>
      </c>
      <c r="K79" s="59">
        <v>10</v>
      </c>
      <c r="L79" s="59">
        <v>0.79</v>
      </c>
      <c r="M79" s="59">
        <f t="shared" si="11"/>
        <v>4.5</v>
      </c>
      <c r="N79" s="78">
        <f t="shared" si="9"/>
        <v>8.7777777777777788E-2</v>
      </c>
      <c r="O79" s="59">
        <v>10</v>
      </c>
      <c r="P79" s="59">
        <f t="shared" si="10"/>
        <v>0.5</v>
      </c>
      <c r="Q79" s="56">
        <v>11</v>
      </c>
      <c r="R79" s="57" t="s">
        <v>252</v>
      </c>
      <c r="S79" s="56" t="s">
        <v>225</v>
      </c>
      <c r="T79" s="58">
        <v>1</v>
      </c>
      <c r="U79" s="59">
        <v>5</v>
      </c>
      <c r="V79" s="59">
        <v>10.5</v>
      </c>
      <c r="W79" s="59">
        <f t="shared" ref="W79:W85" si="12">U79/V79</f>
        <v>0.47619047619047616</v>
      </c>
      <c r="X79" s="58">
        <v>68</v>
      </c>
      <c r="Y79" s="56" t="s">
        <v>16</v>
      </c>
      <c r="Z79" s="56"/>
      <c r="AA79" s="56" t="s">
        <v>33</v>
      </c>
      <c r="AB79" s="56" t="s">
        <v>16</v>
      </c>
      <c r="AC79" s="56"/>
      <c r="AD79" s="56" t="s">
        <v>33</v>
      </c>
    </row>
    <row r="80" spans="2:30" s="17" customFormat="1" ht="30">
      <c r="B80" s="56">
        <v>11</v>
      </c>
      <c r="C80" s="56">
        <v>3</v>
      </c>
      <c r="D80" s="56" t="s">
        <v>49</v>
      </c>
      <c r="E80" s="56" t="s">
        <v>53</v>
      </c>
      <c r="F80" s="57" t="s">
        <v>253</v>
      </c>
      <c r="G80" s="56" t="s">
        <v>137</v>
      </c>
      <c r="H80" s="56">
        <v>2</v>
      </c>
      <c r="I80" s="56" t="s">
        <v>27</v>
      </c>
      <c r="J80" s="59">
        <v>10.5</v>
      </c>
      <c r="K80" s="59">
        <v>10</v>
      </c>
      <c r="L80" s="59">
        <v>0.82</v>
      </c>
      <c r="M80" s="59">
        <f t="shared" si="11"/>
        <v>5.25</v>
      </c>
      <c r="N80" s="78">
        <f t="shared" si="9"/>
        <v>7.8095238095238093E-2</v>
      </c>
      <c r="O80" s="59">
        <v>16</v>
      </c>
      <c r="P80" s="59">
        <f t="shared" si="10"/>
        <v>0.5</v>
      </c>
      <c r="Q80" s="56">
        <v>11</v>
      </c>
      <c r="R80" s="57" t="s">
        <v>252</v>
      </c>
      <c r="S80" s="56" t="s">
        <v>226</v>
      </c>
      <c r="T80" s="58">
        <v>2</v>
      </c>
      <c r="U80" s="59">
        <v>4.2</v>
      </c>
      <c r="V80" s="59">
        <v>10.5</v>
      </c>
      <c r="W80" s="59">
        <f t="shared" si="12"/>
        <v>0.4</v>
      </c>
      <c r="X80" s="58">
        <v>66</v>
      </c>
      <c r="Y80" s="56" t="s">
        <v>16</v>
      </c>
      <c r="Z80" s="56"/>
      <c r="AA80" s="56" t="s">
        <v>33</v>
      </c>
      <c r="AB80" s="56" t="s">
        <v>16</v>
      </c>
      <c r="AC80" s="56"/>
      <c r="AD80" s="56" t="s">
        <v>33</v>
      </c>
    </row>
    <row r="81" spans="2:30" s="17" customFormat="1" ht="30">
      <c r="B81" s="56">
        <v>11</v>
      </c>
      <c r="C81" s="56">
        <v>3</v>
      </c>
      <c r="D81" s="56" t="s">
        <v>49</v>
      </c>
      <c r="E81" s="56" t="s">
        <v>53</v>
      </c>
      <c r="F81" s="57" t="s">
        <v>253</v>
      </c>
      <c r="G81" s="56" t="s">
        <v>138</v>
      </c>
      <c r="H81" s="56">
        <v>3</v>
      </c>
      <c r="I81" s="56" t="s">
        <v>27</v>
      </c>
      <c r="J81" s="59">
        <v>9.8000000000000007</v>
      </c>
      <c r="K81" s="59">
        <v>10</v>
      </c>
      <c r="L81" s="59">
        <v>0.72</v>
      </c>
      <c r="M81" s="59">
        <f t="shared" si="11"/>
        <v>4.9000000000000004</v>
      </c>
      <c r="N81" s="78">
        <f t="shared" si="9"/>
        <v>7.3469387755102034E-2</v>
      </c>
      <c r="O81" s="59">
        <v>17</v>
      </c>
      <c r="P81" s="59">
        <f t="shared" si="10"/>
        <v>0.5</v>
      </c>
      <c r="Q81" s="56">
        <v>11</v>
      </c>
      <c r="R81" s="57" t="s">
        <v>252</v>
      </c>
      <c r="S81" s="56" t="s">
        <v>227</v>
      </c>
      <c r="T81" s="58">
        <v>3</v>
      </c>
      <c r="U81" s="59">
        <v>4.7</v>
      </c>
      <c r="V81" s="59">
        <v>9.8000000000000007</v>
      </c>
      <c r="W81" s="59">
        <f t="shared" si="12"/>
        <v>0.47959183673469385</v>
      </c>
      <c r="X81" s="58">
        <v>67</v>
      </c>
      <c r="Y81" s="56" t="s">
        <v>16</v>
      </c>
      <c r="Z81" s="56"/>
      <c r="AA81" s="56" t="s">
        <v>33</v>
      </c>
      <c r="AB81" s="56" t="s">
        <v>16</v>
      </c>
      <c r="AC81" s="56"/>
      <c r="AD81" s="56" t="s">
        <v>33</v>
      </c>
    </row>
    <row r="82" spans="2:30" s="17" customFormat="1" ht="30">
      <c r="B82" s="56">
        <v>11</v>
      </c>
      <c r="C82" s="56">
        <v>3</v>
      </c>
      <c r="D82" s="56" t="s">
        <v>49</v>
      </c>
      <c r="E82" s="56" t="s">
        <v>53</v>
      </c>
      <c r="F82" s="57" t="s">
        <v>253</v>
      </c>
      <c r="G82" s="56" t="s">
        <v>139</v>
      </c>
      <c r="H82" s="56">
        <v>4</v>
      </c>
      <c r="I82" s="56" t="s">
        <v>27</v>
      </c>
      <c r="J82" s="59">
        <v>7.7</v>
      </c>
      <c r="K82" s="59">
        <v>10</v>
      </c>
      <c r="L82" s="59">
        <v>0.69</v>
      </c>
      <c r="M82" s="59">
        <f t="shared" si="11"/>
        <v>3.85</v>
      </c>
      <c r="N82" s="78">
        <f t="shared" si="9"/>
        <v>8.9610389610389599E-2</v>
      </c>
      <c r="O82" s="59">
        <v>11</v>
      </c>
      <c r="P82" s="59">
        <f t="shared" si="10"/>
        <v>0.5</v>
      </c>
      <c r="Q82" s="56">
        <v>11</v>
      </c>
      <c r="R82" s="57" t="s">
        <v>252</v>
      </c>
      <c r="S82" s="56" t="s">
        <v>228</v>
      </c>
      <c r="T82" s="58">
        <v>4</v>
      </c>
      <c r="U82" s="59">
        <v>4.5</v>
      </c>
      <c r="V82" s="59">
        <v>8.5</v>
      </c>
      <c r="W82" s="59">
        <f t="shared" si="12"/>
        <v>0.52941176470588236</v>
      </c>
      <c r="X82" s="58">
        <v>69</v>
      </c>
      <c r="Y82" s="56" t="s">
        <v>16</v>
      </c>
      <c r="Z82" s="56"/>
      <c r="AA82" s="56" t="s">
        <v>33</v>
      </c>
      <c r="AB82" s="56" t="s">
        <v>16</v>
      </c>
      <c r="AC82" s="56"/>
      <c r="AD82" s="56" t="s">
        <v>33</v>
      </c>
    </row>
    <row r="83" spans="2:30" s="17" customFormat="1" ht="30">
      <c r="B83" s="56">
        <v>11</v>
      </c>
      <c r="C83" s="56">
        <v>3</v>
      </c>
      <c r="D83" s="56" t="s">
        <v>49</v>
      </c>
      <c r="E83" s="56" t="s">
        <v>53</v>
      </c>
      <c r="F83" s="57" t="s">
        <v>253</v>
      </c>
      <c r="G83" s="56" t="s">
        <v>140</v>
      </c>
      <c r="H83" s="56">
        <v>5</v>
      </c>
      <c r="I83" s="56" t="s">
        <v>27</v>
      </c>
      <c r="J83" s="59">
        <v>8.5</v>
      </c>
      <c r="K83" s="59">
        <v>10</v>
      </c>
      <c r="L83" s="59">
        <v>0.69</v>
      </c>
      <c r="M83" s="59">
        <f t="shared" si="11"/>
        <v>4.25</v>
      </c>
      <c r="N83" s="78">
        <f t="shared" si="9"/>
        <v>8.1176470588235294E-2</v>
      </c>
      <c r="O83" s="59">
        <v>14</v>
      </c>
      <c r="P83" s="59">
        <f t="shared" si="10"/>
        <v>0.5</v>
      </c>
      <c r="Q83" s="56">
        <v>11</v>
      </c>
      <c r="R83" s="57" t="s">
        <v>252</v>
      </c>
      <c r="S83" s="56" t="s">
        <v>229</v>
      </c>
      <c r="T83" s="58">
        <v>5</v>
      </c>
      <c r="U83" s="59">
        <v>5</v>
      </c>
      <c r="V83" s="59">
        <v>8.5</v>
      </c>
      <c r="W83" s="59">
        <f t="shared" si="12"/>
        <v>0.58823529411764708</v>
      </c>
      <c r="X83" s="58">
        <v>72</v>
      </c>
      <c r="Y83" s="56" t="s">
        <v>16</v>
      </c>
      <c r="Z83" s="56"/>
      <c r="AA83" s="56" t="s">
        <v>33</v>
      </c>
      <c r="AB83" s="56" t="s">
        <v>16</v>
      </c>
      <c r="AC83" s="56"/>
      <c r="AD83" s="56" t="s">
        <v>33</v>
      </c>
    </row>
    <row r="84" spans="2:30" s="17" customFormat="1" ht="30">
      <c r="B84" s="56">
        <v>11</v>
      </c>
      <c r="C84" s="56">
        <v>3</v>
      </c>
      <c r="D84" s="56" t="s">
        <v>49</v>
      </c>
      <c r="E84" s="56" t="s">
        <v>53</v>
      </c>
      <c r="F84" s="57" t="s">
        <v>253</v>
      </c>
      <c r="G84" s="56" t="s">
        <v>141</v>
      </c>
      <c r="H84" s="56">
        <v>6</v>
      </c>
      <c r="I84" s="56" t="s">
        <v>27</v>
      </c>
      <c r="J84" s="59">
        <v>7.7</v>
      </c>
      <c r="K84" s="59">
        <v>10</v>
      </c>
      <c r="L84" s="59">
        <v>0.69</v>
      </c>
      <c r="M84" s="59">
        <f t="shared" si="11"/>
        <v>3.85</v>
      </c>
      <c r="N84" s="78">
        <f t="shared" si="9"/>
        <v>8.9610389610389599E-2</v>
      </c>
      <c r="O84" s="59">
        <v>12</v>
      </c>
      <c r="P84" s="59">
        <f t="shared" si="10"/>
        <v>0.5</v>
      </c>
      <c r="Q84" s="56">
        <v>11</v>
      </c>
      <c r="R84" s="57" t="s">
        <v>252</v>
      </c>
      <c r="S84" s="56" t="s">
        <v>230</v>
      </c>
      <c r="T84" s="58">
        <v>6</v>
      </c>
      <c r="U84" s="59">
        <v>4.5</v>
      </c>
      <c r="V84" s="59">
        <v>7.7</v>
      </c>
      <c r="W84" s="59">
        <f t="shared" si="12"/>
        <v>0.58441558441558439</v>
      </c>
      <c r="X84" s="58">
        <v>71</v>
      </c>
      <c r="Y84" s="56" t="s">
        <v>16</v>
      </c>
      <c r="Z84" s="56"/>
      <c r="AA84" s="56" t="s">
        <v>33</v>
      </c>
      <c r="AB84" s="56" t="s">
        <v>16</v>
      </c>
      <c r="AC84" s="56"/>
      <c r="AD84" s="56" t="s">
        <v>33</v>
      </c>
    </row>
    <row r="85" spans="2:30" s="17" customFormat="1" ht="30">
      <c r="B85" s="56">
        <v>11</v>
      </c>
      <c r="C85" s="56">
        <v>3</v>
      </c>
      <c r="D85" s="56" t="s">
        <v>49</v>
      </c>
      <c r="E85" s="56" t="s">
        <v>53</v>
      </c>
      <c r="F85" s="57" t="s">
        <v>253</v>
      </c>
      <c r="G85" s="56" t="s">
        <v>142</v>
      </c>
      <c r="H85" s="56">
        <v>7</v>
      </c>
      <c r="I85" s="56" t="s">
        <v>27</v>
      </c>
      <c r="J85" s="59">
        <v>7.5</v>
      </c>
      <c r="K85" s="59">
        <v>10</v>
      </c>
      <c r="L85" s="59">
        <v>0.69</v>
      </c>
      <c r="M85" s="59">
        <f t="shared" si="11"/>
        <v>3.75</v>
      </c>
      <c r="N85" s="78">
        <f t="shared" si="9"/>
        <v>9.1999999999999998E-2</v>
      </c>
      <c r="O85" s="59">
        <v>13</v>
      </c>
      <c r="P85" s="59">
        <f t="shared" si="10"/>
        <v>0.5</v>
      </c>
      <c r="Q85" s="56">
        <v>11</v>
      </c>
      <c r="R85" s="57" t="s">
        <v>252</v>
      </c>
      <c r="S85" s="56" t="s">
        <v>231</v>
      </c>
      <c r="T85" s="58">
        <v>7</v>
      </c>
      <c r="U85" s="59">
        <v>4.5</v>
      </c>
      <c r="V85" s="59">
        <v>8.5</v>
      </c>
      <c r="W85" s="59">
        <f t="shared" si="12"/>
        <v>0.52941176470588236</v>
      </c>
      <c r="X85" s="58">
        <v>70</v>
      </c>
      <c r="Y85" s="56" t="s">
        <v>16</v>
      </c>
      <c r="Z85" s="56"/>
      <c r="AA85" s="56" t="s">
        <v>33</v>
      </c>
      <c r="AB85" s="56" t="s">
        <v>16</v>
      </c>
      <c r="AC85" s="56"/>
      <c r="AD85" s="56" t="s">
        <v>33</v>
      </c>
    </row>
    <row r="86" spans="2:30" s="17" customFormat="1" ht="30">
      <c r="B86" s="56">
        <v>11</v>
      </c>
      <c r="C86" s="56">
        <v>3</v>
      </c>
      <c r="D86" s="56" t="s">
        <v>49</v>
      </c>
      <c r="E86" s="56" t="s">
        <v>53</v>
      </c>
      <c r="F86" s="57" t="s">
        <v>253</v>
      </c>
      <c r="G86" s="56" t="s">
        <v>143</v>
      </c>
      <c r="H86" s="56">
        <v>8</v>
      </c>
      <c r="I86" s="56" t="s">
        <v>27</v>
      </c>
      <c r="J86" s="59">
        <v>8.5</v>
      </c>
      <c r="K86" s="59">
        <v>10</v>
      </c>
      <c r="L86" s="59">
        <v>0.69</v>
      </c>
      <c r="M86" s="59">
        <f t="shared" si="11"/>
        <v>4.25</v>
      </c>
      <c r="N86" s="78">
        <f t="shared" si="9"/>
        <v>8.1176470588235294E-2</v>
      </c>
      <c r="O86" s="59">
        <v>15</v>
      </c>
      <c r="P86" s="59">
        <f t="shared" si="10"/>
        <v>0.5</v>
      </c>
      <c r="Q86" s="56">
        <v>11</v>
      </c>
      <c r="R86" s="57"/>
      <c r="S86" s="56"/>
      <c r="T86" s="58"/>
      <c r="U86" s="59"/>
      <c r="V86" s="59"/>
      <c r="W86" s="59"/>
      <c r="X86" s="58"/>
      <c r="Y86" s="56"/>
      <c r="Z86" s="56"/>
      <c r="AA86" s="56"/>
      <c r="AB86" s="56"/>
      <c r="AC86" s="56"/>
      <c r="AD86" s="56"/>
    </row>
    <row r="87" spans="2:30" s="18" customFormat="1" ht="45">
      <c r="B87" s="60">
        <v>12</v>
      </c>
      <c r="C87" s="60">
        <v>8</v>
      </c>
      <c r="D87" s="61" t="s">
        <v>50</v>
      </c>
      <c r="E87" s="62" t="s">
        <v>54</v>
      </c>
      <c r="F87" s="63" t="s">
        <v>248</v>
      </c>
      <c r="G87" s="62" t="s">
        <v>144</v>
      </c>
      <c r="H87" s="60">
        <v>1</v>
      </c>
      <c r="I87" s="61" t="s">
        <v>27</v>
      </c>
      <c r="J87" s="65">
        <v>8</v>
      </c>
      <c r="K87" s="65">
        <v>4.5</v>
      </c>
      <c r="L87" s="65">
        <v>0.65</v>
      </c>
      <c r="M87" s="67">
        <f t="shared" si="11"/>
        <v>4</v>
      </c>
      <c r="N87" s="83">
        <f t="shared" si="9"/>
        <v>8.1250000000000003E-2</v>
      </c>
      <c r="O87" s="66">
        <v>46</v>
      </c>
      <c r="P87" s="65">
        <f t="shared" si="10"/>
        <v>0.5</v>
      </c>
      <c r="Q87" s="60">
        <v>8</v>
      </c>
      <c r="R87" s="63" t="s">
        <v>248</v>
      </c>
      <c r="S87" s="62" t="s">
        <v>232</v>
      </c>
      <c r="T87" s="64">
        <v>1</v>
      </c>
      <c r="U87" s="65">
        <v>5</v>
      </c>
      <c r="V87" s="65">
        <v>8.1999999999999993</v>
      </c>
      <c r="W87" s="67">
        <f t="shared" ref="W87:W96" si="13">U87/V87</f>
        <v>0.60975609756097571</v>
      </c>
      <c r="X87" s="74">
        <v>31</v>
      </c>
      <c r="Y87" s="61" t="s">
        <v>32</v>
      </c>
      <c r="Z87" s="61"/>
      <c r="AA87" s="61" t="s">
        <v>41</v>
      </c>
      <c r="AB87" s="62" t="s">
        <v>56</v>
      </c>
      <c r="AC87" s="61"/>
      <c r="AD87" s="62" t="s">
        <v>56</v>
      </c>
    </row>
    <row r="88" spans="2:30" s="18" customFormat="1" ht="45">
      <c r="B88" s="60">
        <v>12</v>
      </c>
      <c r="C88" s="60">
        <v>3</v>
      </c>
      <c r="D88" s="61" t="s">
        <v>50</v>
      </c>
      <c r="E88" s="62" t="s">
        <v>54</v>
      </c>
      <c r="F88" s="63" t="s">
        <v>253</v>
      </c>
      <c r="G88" s="62" t="s">
        <v>145</v>
      </c>
      <c r="H88" s="60">
        <v>2</v>
      </c>
      <c r="I88" s="61" t="s">
        <v>58</v>
      </c>
      <c r="J88" s="65">
        <v>8.1999999999999993</v>
      </c>
      <c r="K88" s="65">
        <v>4.5</v>
      </c>
      <c r="L88" s="65">
        <v>0.59</v>
      </c>
      <c r="M88" s="65">
        <v>3.7</v>
      </c>
      <c r="N88" s="79">
        <f t="shared" si="9"/>
        <v>7.195121951219513E-2</v>
      </c>
      <c r="O88" s="66">
        <v>18</v>
      </c>
      <c r="P88" s="65">
        <f t="shared" si="10"/>
        <v>0.45121951219512202</v>
      </c>
      <c r="Q88" s="60">
        <v>3</v>
      </c>
      <c r="R88" s="63" t="s">
        <v>253</v>
      </c>
      <c r="S88" s="62" t="s">
        <v>233</v>
      </c>
      <c r="T88" s="64">
        <v>2</v>
      </c>
      <c r="U88" s="65">
        <v>5</v>
      </c>
      <c r="V88" s="65">
        <v>8.5</v>
      </c>
      <c r="W88" s="67">
        <f t="shared" si="13"/>
        <v>0.58823529411764708</v>
      </c>
      <c r="X88" s="74">
        <v>12</v>
      </c>
      <c r="Y88" s="61" t="s">
        <v>32</v>
      </c>
      <c r="Z88" s="61"/>
      <c r="AA88" s="61" t="s">
        <v>41</v>
      </c>
      <c r="AB88" s="62" t="s">
        <v>56</v>
      </c>
      <c r="AC88" s="61"/>
      <c r="AD88" s="62" t="s">
        <v>56</v>
      </c>
    </row>
    <row r="89" spans="2:30" s="18" customFormat="1" ht="45">
      <c r="B89" s="60">
        <v>12</v>
      </c>
      <c r="C89" s="60">
        <v>3</v>
      </c>
      <c r="D89" s="61" t="s">
        <v>50</v>
      </c>
      <c r="E89" s="62" t="s">
        <v>54</v>
      </c>
      <c r="F89" s="63" t="s">
        <v>253</v>
      </c>
      <c r="G89" s="62" t="s">
        <v>146</v>
      </c>
      <c r="H89" s="60">
        <v>3</v>
      </c>
      <c r="I89" s="61" t="s">
        <v>58</v>
      </c>
      <c r="J89" s="65">
        <v>8.5</v>
      </c>
      <c r="K89" s="65">
        <v>4.5</v>
      </c>
      <c r="L89" s="65">
        <v>0.59</v>
      </c>
      <c r="M89" s="65">
        <v>4.78</v>
      </c>
      <c r="N89" s="79">
        <f t="shared" si="9"/>
        <v>6.9411764705882353E-2</v>
      </c>
      <c r="O89" s="66">
        <v>19</v>
      </c>
      <c r="P89" s="65">
        <f t="shared" si="10"/>
        <v>0.56235294117647061</v>
      </c>
      <c r="Q89" s="60">
        <v>3</v>
      </c>
      <c r="R89" s="63" t="s">
        <v>253</v>
      </c>
      <c r="S89" s="62" t="s">
        <v>234</v>
      </c>
      <c r="T89" s="64">
        <v>3</v>
      </c>
      <c r="U89" s="65">
        <v>4.5999999999999996</v>
      </c>
      <c r="V89" s="65">
        <v>8.5</v>
      </c>
      <c r="W89" s="67">
        <f t="shared" si="13"/>
        <v>0.54117647058823526</v>
      </c>
      <c r="X89" s="74">
        <v>11</v>
      </c>
      <c r="Y89" s="61" t="s">
        <v>32</v>
      </c>
      <c r="Z89" s="61"/>
      <c r="AA89" s="62" t="s">
        <v>33</v>
      </c>
      <c r="AB89" s="62" t="s">
        <v>34</v>
      </c>
      <c r="AC89" s="61"/>
      <c r="AD89" s="62" t="s">
        <v>35</v>
      </c>
    </row>
    <row r="90" spans="2:30" s="18" customFormat="1" ht="45">
      <c r="B90" s="60">
        <v>12</v>
      </c>
      <c r="C90" s="60">
        <v>3</v>
      </c>
      <c r="D90" s="61" t="s">
        <v>50</v>
      </c>
      <c r="E90" s="62" t="s">
        <v>54</v>
      </c>
      <c r="F90" s="63" t="s">
        <v>253</v>
      </c>
      <c r="G90" s="62" t="s">
        <v>147</v>
      </c>
      <c r="H90" s="60">
        <v>4</v>
      </c>
      <c r="I90" s="61" t="s">
        <v>58</v>
      </c>
      <c r="J90" s="65">
        <v>8.3000000000000007</v>
      </c>
      <c r="K90" s="65">
        <v>4.5</v>
      </c>
      <c r="L90" s="65">
        <v>0.56999999999999995</v>
      </c>
      <c r="M90" s="65">
        <v>4.9400000000000004</v>
      </c>
      <c r="N90" s="79">
        <f t="shared" si="9"/>
        <v>6.8674698795180705E-2</v>
      </c>
      <c r="O90" s="66">
        <v>20</v>
      </c>
      <c r="P90" s="65">
        <f t="shared" si="10"/>
        <v>0.59518072289156632</v>
      </c>
      <c r="Q90" s="60">
        <v>3</v>
      </c>
      <c r="R90" s="63" t="s">
        <v>253</v>
      </c>
      <c r="S90" s="62" t="s">
        <v>235</v>
      </c>
      <c r="T90" s="64">
        <v>4</v>
      </c>
      <c r="U90" s="65">
        <v>4.3</v>
      </c>
      <c r="V90" s="65">
        <v>8.8000000000000007</v>
      </c>
      <c r="W90" s="67">
        <f t="shared" si="13"/>
        <v>0.48863636363636359</v>
      </c>
      <c r="X90" s="74">
        <v>10</v>
      </c>
      <c r="Y90" s="61" t="s">
        <v>32</v>
      </c>
      <c r="Z90" s="61"/>
      <c r="AA90" s="62" t="s">
        <v>33</v>
      </c>
      <c r="AB90" s="62" t="s">
        <v>34</v>
      </c>
      <c r="AC90" s="61"/>
      <c r="AD90" s="62" t="s">
        <v>35</v>
      </c>
    </row>
    <row r="91" spans="2:30" s="18" customFormat="1" ht="45">
      <c r="B91" s="60">
        <v>12</v>
      </c>
      <c r="C91" s="60">
        <v>8</v>
      </c>
      <c r="D91" s="61" t="s">
        <v>50</v>
      </c>
      <c r="E91" s="62" t="s">
        <v>54</v>
      </c>
      <c r="F91" s="63" t="s">
        <v>248</v>
      </c>
      <c r="G91" s="62" t="s">
        <v>148</v>
      </c>
      <c r="H91" s="60">
        <v>5</v>
      </c>
      <c r="I91" s="61" t="s">
        <v>27</v>
      </c>
      <c r="J91" s="65">
        <v>8.8000000000000007</v>
      </c>
      <c r="K91" s="65">
        <v>4.5</v>
      </c>
      <c r="L91" s="65">
        <v>0.56999999999999995</v>
      </c>
      <c r="M91" s="65">
        <f t="shared" ref="M91:M97" si="14">J91/2</f>
        <v>4.4000000000000004</v>
      </c>
      <c r="N91" s="83">
        <f t="shared" si="9"/>
        <v>6.477272727272726E-2</v>
      </c>
      <c r="O91" s="66">
        <v>55</v>
      </c>
      <c r="P91" s="65">
        <f t="shared" si="10"/>
        <v>0.5</v>
      </c>
      <c r="Q91" s="60">
        <v>8</v>
      </c>
      <c r="R91" s="63" t="s">
        <v>248</v>
      </c>
      <c r="S91" s="62" t="s">
        <v>236</v>
      </c>
      <c r="T91" s="64">
        <v>5</v>
      </c>
      <c r="U91" s="65">
        <v>4.5</v>
      </c>
      <c r="V91" s="65">
        <v>8.8000000000000007</v>
      </c>
      <c r="W91" s="67">
        <f t="shared" si="13"/>
        <v>0.51136363636363635</v>
      </c>
      <c r="X91" s="74">
        <v>41</v>
      </c>
      <c r="Y91" s="61" t="s">
        <v>32</v>
      </c>
      <c r="Z91" s="61"/>
      <c r="AA91" s="62" t="s">
        <v>33</v>
      </c>
      <c r="AB91" s="62" t="s">
        <v>34</v>
      </c>
      <c r="AC91" s="61"/>
      <c r="AD91" s="62" t="s">
        <v>35</v>
      </c>
    </row>
    <row r="92" spans="2:30" s="18" customFormat="1" ht="45">
      <c r="B92" s="60">
        <v>12</v>
      </c>
      <c r="C92" s="60">
        <v>8</v>
      </c>
      <c r="D92" s="61" t="s">
        <v>50</v>
      </c>
      <c r="E92" s="62" t="s">
        <v>54</v>
      </c>
      <c r="F92" s="63" t="s">
        <v>248</v>
      </c>
      <c r="G92" s="62" t="s">
        <v>149</v>
      </c>
      <c r="H92" s="60">
        <v>6</v>
      </c>
      <c r="I92" s="61" t="s">
        <v>27</v>
      </c>
      <c r="J92" s="65">
        <v>8.5</v>
      </c>
      <c r="K92" s="65">
        <v>4.5</v>
      </c>
      <c r="L92" s="65">
        <v>0.56000000000000005</v>
      </c>
      <c r="M92" s="65">
        <f t="shared" si="14"/>
        <v>4.25</v>
      </c>
      <c r="N92" s="83">
        <f t="shared" si="9"/>
        <v>6.5882352941176475E-2</v>
      </c>
      <c r="O92" s="66">
        <v>52</v>
      </c>
      <c r="P92" s="65">
        <f t="shared" si="10"/>
        <v>0.5</v>
      </c>
      <c r="Q92" s="60">
        <v>8</v>
      </c>
      <c r="R92" s="63" t="s">
        <v>248</v>
      </c>
      <c r="S92" s="62" t="s">
        <v>237</v>
      </c>
      <c r="T92" s="64">
        <v>6</v>
      </c>
      <c r="U92" s="66">
        <v>4.5</v>
      </c>
      <c r="V92" s="66">
        <v>9.5</v>
      </c>
      <c r="W92" s="67">
        <f t="shared" si="13"/>
        <v>0.47368421052631576</v>
      </c>
      <c r="X92" s="74">
        <v>44</v>
      </c>
      <c r="Y92" s="61" t="s">
        <v>32</v>
      </c>
      <c r="Z92" s="61"/>
      <c r="AA92" s="62" t="s">
        <v>33</v>
      </c>
      <c r="AB92" s="62" t="s">
        <v>34</v>
      </c>
      <c r="AC92" s="61"/>
      <c r="AD92" s="62" t="s">
        <v>35</v>
      </c>
    </row>
    <row r="93" spans="2:30" s="18" customFormat="1" ht="45">
      <c r="B93" s="60">
        <v>12</v>
      </c>
      <c r="C93" s="60">
        <v>8</v>
      </c>
      <c r="D93" s="61" t="s">
        <v>50</v>
      </c>
      <c r="E93" s="62" t="s">
        <v>54</v>
      </c>
      <c r="F93" s="63" t="s">
        <v>248</v>
      </c>
      <c r="G93" s="62" t="s">
        <v>150</v>
      </c>
      <c r="H93" s="60">
        <v>7</v>
      </c>
      <c r="I93" s="61" t="s">
        <v>27</v>
      </c>
      <c r="J93" s="65">
        <v>9.5</v>
      </c>
      <c r="K93" s="65">
        <v>4.5</v>
      </c>
      <c r="L93" s="65">
        <v>0.55000000000000004</v>
      </c>
      <c r="M93" s="65">
        <f t="shared" si="14"/>
        <v>4.75</v>
      </c>
      <c r="N93" s="83">
        <f t="shared" si="9"/>
        <v>5.789473684210527E-2</v>
      </c>
      <c r="O93" s="66">
        <v>56</v>
      </c>
      <c r="P93" s="65">
        <f t="shared" si="10"/>
        <v>0.5</v>
      </c>
      <c r="Q93" s="60">
        <v>8</v>
      </c>
      <c r="R93" s="63" t="s">
        <v>248</v>
      </c>
      <c r="S93" s="62" t="s">
        <v>238</v>
      </c>
      <c r="T93" s="64">
        <v>7</v>
      </c>
      <c r="U93" s="65">
        <v>6</v>
      </c>
      <c r="V93" s="65">
        <v>9.5</v>
      </c>
      <c r="W93" s="67">
        <f t="shared" si="13"/>
        <v>0.63157894736842102</v>
      </c>
      <c r="X93" s="74">
        <v>30</v>
      </c>
      <c r="Y93" s="61" t="s">
        <v>32</v>
      </c>
      <c r="Z93" s="61"/>
      <c r="AA93" s="62" t="s">
        <v>33</v>
      </c>
      <c r="AB93" s="62" t="s">
        <v>34</v>
      </c>
      <c r="AC93" s="61"/>
      <c r="AD93" s="62" t="s">
        <v>35</v>
      </c>
    </row>
    <row r="94" spans="2:30" s="18" customFormat="1" ht="45">
      <c r="B94" s="60">
        <v>12</v>
      </c>
      <c r="C94" s="60">
        <v>8</v>
      </c>
      <c r="D94" s="61" t="s">
        <v>50</v>
      </c>
      <c r="E94" s="62" t="s">
        <v>54</v>
      </c>
      <c r="F94" s="63" t="s">
        <v>248</v>
      </c>
      <c r="G94" s="62" t="s">
        <v>151</v>
      </c>
      <c r="H94" s="60">
        <v>8</v>
      </c>
      <c r="I94" s="61" t="s">
        <v>27</v>
      </c>
      <c r="J94" s="65">
        <v>6.85</v>
      </c>
      <c r="K94" s="65">
        <v>4.5</v>
      </c>
      <c r="L94" s="65">
        <v>0.56999999999999995</v>
      </c>
      <c r="M94" s="65">
        <f t="shared" si="14"/>
        <v>3.4249999999999998</v>
      </c>
      <c r="N94" s="83">
        <f t="shared" si="9"/>
        <v>8.3211678832116789E-2</v>
      </c>
      <c r="O94" s="66">
        <v>44</v>
      </c>
      <c r="P94" s="65">
        <f t="shared" si="10"/>
        <v>0.5</v>
      </c>
      <c r="Q94" s="60">
        <v>9</v>
      </c>
      <c r="R94" s="63" t="s">
        <v>245</v>
      </c>
      <c r="S94" s="62" t="s">
        <v>239</v>
      </c>
      <c r="T94" s="64">
        <v>8</v>
      </c>
      <c r="U94" s="66">
        <v>3.9</v>
      </c>
      <c r="V94" s="66">
        <v>9.4</v>
      </c>
      <c r="W94" s="67">
        <f t="shared" si="13"/>
        <v>0.41489361702127658</v>
      </c>
      <c r="X94" s="74">
        <v>49</v>
      </c>
      <c r="Y94" s="61" t="s">
        <v>16</v>
      </c>
      <c r="Z94" s="61"/>
      <c r="AA94" s="62" t="s">
        <v>33</v>
      </c>
      <c r="AB94" s="62" t="s">
        <v>34</v>
      </c>
      <c r="AC94" s="61"/>
      <c r="AD94" s="62" t="s">
        <v>35</v>
      </c>
    </row>
    <row r="95" spans="2:30" s="18" customFormat="1" ht="45">
      <c r="B95" s="60">
        <v>12</v>
      </c>
      <c r="C95" s="60">
        <v>9</v>
      </c>
      <c r="D95" s="61" t="s">
        <v>50</v>
      </c>
      <c r="E95" s="62" t="s">
        <v>54</v>
      </c>
      <c r="F95" s="63" t="s">
        <v>245</v>
      </c>
      <c r="G95" s="62" t="s">
        <v>152</v>
      </c>
      <c r="H95" s="60">
        <v>9</v>
      </c>
      <c r="I95" s="61" t="s">
        <v>27</v>
      </c>
      <c r="J95" s="65">
        <v>9.4</v>
      </c>
      <c r="K95" s="65">
        <v>4.5</v>
      </c>
      <c r="L95" s="65">
        <v>0.56999999999999995</v>
      </c>
      <c r="M95" s="65">
        <f t="shared" si="14"/>
        <v>4.7</v>
      </c>
      <c r="N95" s="83">
        <f t="shared" si="9"/>
        <v>6.0638297872340416E-2</v>
      </c>
      <c r="O95" s="66">
        <v>59</v>
      </c>
      <c r="P95" s="65">
        <f t="shared" si="10"/>
        <v>0.5</v>
      </c>
      <c r="Q95" s="60">
        <v>9</v>
      </c>
      <c r="R95" s="63" t="s">
        <v>245</v>
      </c>
      <c r="S95" s="62" t="s">
        <v>240</v>
      </c>
      <c r="T95" s="64">
        <v>9</v>
      </c>
      <c r="U95" s="66">
        <v>3.8</v>
      </c>
      <c r="V95" s="66">
        <v>9.4</v>
      </c>
      <c r="W95" s="67">
        <f t="shared" si="13"/>
        <v>0.40425531914893614</v>
      </c>
      <c r="X95" s="74">
        <v>50</v>
      </c>
      <c r="Y95" s="61" t="s">
        <v>32</v>
      </c>
      <c r="Z95" s="61"/>
      <c r="AA95" s="62" t="s">
        <v>33</v>
      </c>
      <c r="AB95" s="62" t="s">
        <v>34</v>
      </c>
      <c r="AC95" s="61"/>
      <c r="AD95" s="62" t="s">
        <v>33</v>
      </c>
    </row>
    <row r="96" spans="2:30" s="18" customFormat="1" ht="45">
      <c r="B96" s="60">
        <v>12</v>
      </c>
      <c r="C96" s="60">
        <v>9</v>
      </c>
      <c r="D96" s="61" t="s">
        <v>50</v>
      </c>
      <c r="E96" s="62" t="s">
        <v>54</v>
      </c>
      <c r="F96" s="63" t="s">
        <v>245</v>
      </c>
      <c r="G96" s="62" t="s">
        <v>153</v>
      </c>
      <c r="H96" s="60">
        <v>10</v>
      </c>
      <c r="I96" s="61" t="s">
        <v>27</v>
      </c>
      <c r="J96" s="65">
        <v>9.4</v>
      </c>
      <c r="K96" s="65">
        <v>4.5</v>
      </c>
      <c r="L96" s="65">
        <v>0.57999999999999996</v>
      </c>
      <c r="M96" s="65">
        <f t="shared" si="14"/>
        <v>4.7</v>
      </c>
      <c r="N96" s="83">
        <f t="shared" si="9"/>
        <v>6.170212765957446E-2</v>
      </c>
      <c r="O96" s="66">
        <v>59</v>
      </c>
      <c r="P96" s="65">
        <f t="shared" si="10"/>
        <v>0.5</v>
      </c>
      <c r="Q96" s="60">
        <v>9</v>
      </c>
      <c r="R96" s="63" t="s">
        <v>245</v>
      </c>
      <c r="S96" s="62" t="s">
        <v>241</v>
      </c>
      <c r="T96" s="64">
        <v>10</v>
      </c>
      <c r="U96" s="66">
        <v>3.6</v>
      </c>
      <c r="V96" s="66">
        <v>9.4</v>
      </c>
      <c r="W96" s="67">
        <f t="shared" si="13"/>
        <v>0.38297872340425532</v>
      </c>
      <c r="X96" s="74">
        <v>53</v>
      </c>
      <c r="Y96" s="61" t="s">
        <v>16</v>
      </c>
      <c r="Z96" s="61"/>
      <c r="AA96" s="62" t="s">
        <v>33</v>
      </c>
      <c r="AB96" s="62" t="s">
        <v>34</v>
      </c>
      <c r="AC96" s="61"/>
      <c r="AD96" s="62" t="s">
        <v>33</v>
      </c>
    </row>
    <row r="97" spans="2:30" s="18" customFormat="1" ht="45">
      <c r="B97" s="60">
        <v>12</v>
      </c>
      <c r="C97" s="60">
        <v>9</v>
      </c>
      <c r="D97" s="61" t="s">
        <v>50</v>
      </c>
      <c r="E97" s="62" t="s">
        <v>54</v>
      </c>
      <c r="F97" s="63" t="s">
        <v>245</v>
      </c>
      <c r="G97" s="62" t="s">
        <v>154</v>
      </c>
      <c r="H97" s="60">
        <v>11</v>
      </c>
      <c r="I97" s="61" t="s">
        <v>27</v>
      </c>
      <c r="J97" s="65">
        <v>9</v>
      </c>
      <c r="K97" s="65">
        <v>4.5</v>
      </c>
      <c r="L97" s="65">
        <v>0.57999999999999996</v>
      </c>
      <c r="M97" s="65">
        <f t="shared" si="14"/>
        <v>4.5</v>
      </c>
      <c r="N97" s="83">
        <f t="shared" si="9"/>
        <v>6.4444444444444443E-2</v>
      </c>
      <c r="O97" s="66">
        <v>60</v>
      </c>
      <c r="P97" s="65">
        <f t="shared" si="10"/>
        <v>0.5</v>
      </c>
      <c r="Q97" s="60"/>
      <c r="R97" s="63"/>
      <c r="S97" s="62"/>
      <c r="T97" s="68"/>
      <c r="U97" s="66"/>
      <c r="V97" s="66"/>
      <c r="W97" s="66"/>
      <c r="X97" s="68"/>
      <c r="Y97" s="61"/>
      <c r="Z97" s="61"/>
      <c r="AA97" s="61"/>
      <c r="AB97" s="61"/>
      <c r="AC97" s="61"/>
      <c r="AD97" s="61"/>
    </row>
    <row r="98" spans="2:30" s="5" customFormat="1" ht="45">
      <c r="B98" s="69">
        <v>13</v>
      </c>
      <c r="C98" s="69">
        <v>13</v>
      </c>
      <c r="D98" s="4" t="s">
        <v>51</v>
      </c>
      <c r="E98" s="4" t="s">
        <v>55</v>
      </c>
      <c r="F98" s="70" t="s">
        <v>265</v>
      </c>
      <c r="G98" s="4" t="s">
        <v>155</v>
      </c>
      <c r="H98" s="69">
        <v>1</v>
      </c>
      <c r="I98" s="4" t="s">
        <v>15</v>
      </c>
      <c r="J98" s="72">
        <v>14.7</v>
      </c>
      <c r="K98" s="72">
        <v>9.6</v>
      </c>
      <c r="L98" s="72">
        <v>0.74</v>
      </c>
      <c r="M98" s="72">
        <v>3.05</v>
      </c>
      <c r="N98" s="88">
        <f t="shared" si="9"/>
        <v>5.0340136054421773E-2</v>
      </c>
      <c r="O98" s="72">
        <v>94</v>
      </c>
      <c r="P98" s="72">
        <f t="shared" si="10"/>
        <v>0.20748299319727892</v>
      </c>
      <c r="Q98" s="69">
        <v>13</v>
      </c>
      <c r="R98" s="70" t="s">
        <v>265</v>
      </c>
      <c r="S98" s="4" t="s">
        <v>242</v>
      </c>
      <c r="T98" s="71">
        <v>1</v>
      </c>
      <c r="U98" s="72">
        <v>2.6</v>
      </c>
      <c r="V98" s="72">
        <v>14.7</v>
      </c>
      <c r="W98" s="72">
        <f>U98/V98</f>
        <v>0.17687074829931973</v>
      </c>
      <c r="X98" s="71">
        <v>82</v>
      </c>
      <c r="Y98" s="4" t="s">
        <v>16</v>
      </c>
      <c r="Z98" s="4"/>
      <c r="AA98" s="4" t="s">
        <v>17</v>
      </c>
      <c r="AB98" s="4" t="s">
        <v>16</v>
      </c>
      <c r="AC98" s="4"/>
      <c r="AD98" s="4" t="s">
        <v>17</v>
      </c>
    </row>
    <row r="99" spans="2:30" s="5" customFormat="1" ht="45">
      <c r="B99" s="69">
        <v>13</v>
      </c>
      <c r="C99" s="69">
        <v>13</v>
      </c>
      <c r="D99" s="4" t="s">
        <v>51</v>
      </c>
      <c r="E99" s="4" t="s">
        <v>55</v>
      </c>
      <c r="F99" s="70" t="s">
        <v>265</v>
      </c>
      <c r="G99" s="4" t="s">
        <v>156</v>
      </c>
      <c r="H99" s="69">
        <v>2</v>
      </c>
      <c r="I99" s="4" t="s">
        <v>15</v>
      </c>
      <c r="J99" s="72">
        <v>14.7</v>
      </c>
      <c r="K99" s="72">
        <v>9.6</v>
      </c>
      <c r="L99" s="72">
        <v>0.74</v>
      </c>
      <c r="M99" s="72">
        <v>3.05</v>
      </c>
      <c r="N99" s="88">
        <f t="shared" si="9"/>
        <v>5.0340136054421773E-2</v>
      </c>
      <c r="O99" s="72">
        <v>95</v>
      </c>
      <c r="P99" s="72">
        <f t="shared" si="10"/>
        <v>0.20748299319727892</v>
      </c>
      <c r="Q99" s="69">
        <v>13</v>
      </c>
      <c r="R99" s="70" t="s">
        <v>265</v>
      </c>
      <c r="S99" s="4" t="s">
        <v>243</v>
      </c>
      <c r="T99" s="71">
        <v>2</v>
      </c>
      <c r="U99" s="72">
        <v>2.6</v>
      </c>
      <c r="V99" s="72">
        <v>14.7</v>
      </c>
      <c r="W99" s="72">
        <f>U99/V99</f>
        <v>0.17687074829931973</v>
      </c>
      <c r="X99" s="71">
        <v>83</v>
      </c>
      <c r="Y99" s="4" t="s">
        <v>16</v>
      </c>
      <c r="Z99" s="4"/>
      <c r="AA99" s="4" t="s">
        <v>17</v>
      </c>
      <c r="AB99" s="4" t="s">
        <v>16</v>
      </c>
      <c r="AC99" s="4"/>
      <c r="AD99" s="4" t="s">
        <v>17</v>
      </c>
    </row>
    <row r="100" spans="2:30" s="5" customFormat="1" ht="45">
      <c r="B100" s="69">
        <v>13</v>
      </c>
      <c r="C100" s="69">
        <v>13</v>
      </c>
      <c r="D100" s="4" t="s">
        <v>51</v>
      </c>
      <c r="E100" s="4" t="s">
        <v>55</v>
      </c>
      <c r="F100" s="70" t="s">
        <v>265</v>
      </c>
      <c r="G100" s="4" t="s">
        <v>157</v>
      </c>
      <c r="H100" s="69">
        <v>3</v>
      </c>
      <c r="I100" s="4" t="s">
        <v>15</v>
      </c>
      <c r="J100" s="72">
        <v>14.7</v>
      </c>
      <c r="K100" s="72">
        <v>9.6</v>
      </c>
      <c r="L100" s="72">
        <v>0.74</v>
      </c>
      <c r="M100" s="72">
        <v>3.05</v>
      </c>
      <c r="N100" s="88">
        <f t="shared" si="9"/>
        <v>5.0340136054421773E-2</v>
      </c>
      <c r="O100" s="72">
        <v>96</v>
      </c>
      <c r="P100" s="72">
        <f t="shared" si="10"/>
        <v>0.20748299319727892</v>
      </c>
      <c r="Q100" s="69"/>
      <c r="R100" s="70"/>
      <c r="S100" s="4"/>
      <c r="T100" s="71"/>
      <c r="U100" s="72"/>
      <c r="V100" s="72"/>
      <c r="W100" s="72"/>
      <c r="X100" s="71"/>
      <c r="Y100" s="4"/>
      <c r="Z100" s="4"/>
      <c r="AA100" s="4"/>
      <c r="AB100" s="4"/>
      <c r="AC100" s="4"/>
      <c r="AD100" s="4"/>
    </row>
  </sheetData>
  <sortState ref="B5:AD100">
    <sortCondition ref="B5:B100"/>
    <sortCondition ref="E5:E100"/>
    <sortCondition ref="H5:H1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AD100"/>
  <sheetViews>
    <sheetView topLeftCell="A61" workbookViewId="0">
      <selection activeCell="A61" sqref="A1:XFD1048576"/>
    </sheetView>
  </sheetViews>
  <sheetFormatPr baseColWidth="10" defaultRowHeight="15"/>
  <cols>
    <col min="1" max="1" width="11.42578125" style="1"/>
    <col min="2" max="3" width="11.42578125" style="1" customWidth="1"/>
    <col min="4" max="7" width="11.42578125" style="1"/>
    <col min="8" max="9" width="11.42578125" style="1" hidden="1" customWidth="1"/>
    <col min="10" max="10" width="11.42578125" style="3" hidden="1" customWidth="1"/>
    <col min="11" max="13" width="11.42578125" style="2" hidden="1" customWidth="1"/>
    <col min="14" max="14" width="11.42578125" style="2" customWidth="1"/>
    <col min="15" max="15" width="11.42578125" style="2"/>
    <col min="16" max="18" width="11.42578125" style="1"/>
    <col min="19" max="19" width="11.42578125" style="3"/>
    <col min="20" max="22" width="11.42578125" style="2"/>
    <col min="23" max="16384" width="11.42578125" style="1"/>
  </cols>
  <sheetData>
    <row r="4" spans="2:30" ht="51.75">
      <c r="B4" s="19" t="s">
        <v>257</v>
      </c>
      <c r="C4" s="19" t="s">
        <v>258</v>
      </c>
      <c r="D4" s="19" t="s">
        <v>0</v>
      </c>
      <c r="E4" s="19" t="s">
        <v>158</v>
      </c>
      <c r="F4" s="19" t="s">
        <v>254</v>
      </c>
      <c r="G4" s="19" t="s">
        <v>60</v>
      </c>
      <c r="H4" s="19" t="s">
        <v>5</v>
      </c>
      <c r="I4" s="19" t="s">
        <v>8</v>
      </c>
      <c r="J4" s="20" t="s">
        <v>24</v>
      </c>
      <c r="K4" s="21" t="s">
        <v>6</v>
      </c>
      <c r="L4" s="21" t="s">
        <v>7</v>
      </c>
      <c r="M4" s="21" t="s">
        <v>20</v>
      </c>
      <c r="N4" s="75" t="s">
        <v>18</v>
      </c>
      <c r="O4" s="21" t="s">
        <v>264</v>
      </c>
      <c r="P4" s="21" t="s">
        <v>19</v>
      </c>
      <c r="Q4" s="19" t="s">
        <v>259</v>
      </c>
      <c r="R4" s="19" t="s">
        <v>255</v>
      </c>
      <c r="S4" s="19" t="s">
        <v>59</v>
      </c>
      <c r="T4" s="20" t="s">
        <v>1</v>
      </c>
      <c r="U4" s="21" t="s">
        <v>21</v>
      </c>
      <c r="V4" s="21" t="s">
        <v>22</v>
      </c>
      <c r="W4" s="21" t="s">
        <v>23</v>
      </c>
      <c r="X4" s="20" t="s">
        <v>263</v>
      </c>
      <c r="Y4" s="19" t="s">
        <v>9</v>
      </c>
      <c r="Z4" s="19" t="s">
        <v>10</v>
      </c>
      <c r="AA4" s="19" t="s">
        <v>11</v>
      </c>
      <c r="AB4" s="19" t="s">
        <v>13</v>
      </c>
      <c r="AC4" s="19" t="s">
        <v>14</v>
      </c>
      <c r="AD4" s="19" t="s">
        <v>12</v>
      </c>
    </row>
    <row r="5" spans="2:30" s="9" customFormat="1" ht="45">
      <c r="B5" s="52">
        <v>10</v>
      </c>
      <c r="C5" s="52">
        <v>1</v>
      </c>
      <c r="D5" s="52" t="s">
        <v>48</v>
      </c>
      <c r="E5" s="52" t="s">
        <v>52</v>
      </c>
      <c r="F5" s="115" t="s">
        <v>260</v>
      </c>
      <c r="G5" s="52" t="s">
        <v>134</v>
      </c>
      <c r="H5" s="52">
        <v>5</v>
      </c>
      <c r="I5" s="52" t="s">
        <v>27</v>
      </c>
      <c r="J5" s="55">
        <v>10.1</v>
      </c>
      <c r="K5" s="55">
        <v>2.4</v>
      </c>
      <c r="L5" s="55">
        <v>0.49</v>
      </c>
      <c r="M5" s="55">
        <f t="shared" ref="M5:M21" si="0">J5/2</f>
        <v>5.05</v>
      </c>
      <c r="N5" s="76">
        <f t="shared" ref="N5:N36" si="1">L5/J5</f>
        <v>4.8514851485148516E-2</v>
      </c>
      <c r="O5" s="55">
        <v>1</v>
      </c>
      <c r="P5" s="55">
        <f t="shared" ref="P5:P36" si="2">M5/J5</f>
        <v>0.5</v>
      </c>
      <c r="Q5" s="52">
        <v>1</v>
      </c>
      <c r="R5" s="53" t="s">
        <v>260</v>
      </c>
      <c r="S5" s="52" t="s">
        <v>224</v>
      </c>
      <c r="T5" s="54">
        <v>5</v>
      </c>
      <c r="U5" s="55">
        <v>1.8</v>
      </c>
      <c r="V5" s="55">
        <v>10.1</v>
      </c>
      <c r="W5" s="55">
        <f>U5/V5</f>
        <v>0.17821782178217824</v>
      </c>
      <c r="X5" s="54">
        <v>1</v>
      </c>
      <c r="Y5" s="52" t="s">
        <v>32</v>
      </c>
      <c r="Z5" s="52"/>
      <c r="AA5" s="52" t="s">
        <v>33</v>
      </c>
      <c r="AB5" s="52" t="s">
        <v>56</v>
      </c>
      <c r="AC5" s="52"/>
      <c r="AD5" s="52" t="s">
        <v>56</v>
      </c>
    </row>
    <row r="6" spans="2:30" s="9" customFormat="1" ht="45">
      <c r="B6" s="52">
        <v>10</v>
      </c>
      <c r="C6" s="52">
        <v>1</v>
      </c>
      <c r="D6" s="52" t="s">
        <v>48</v>
      </c>
      <c r="E6" s="52" t="s">
        <v>52</v>
      </c>
      <c r="F6" s="116"/>
      <c r="G6" s="52" t="s">
        <v>135</v>
      </c>
      <c r="H6" s="52">
        <v>6</v>
      </c>
      <c r="I6" s="52" t="s">
        <v>27</v>
      </c>
      <c r="J6" s="55">
        <v>6.5</v>
      </c>
      <c r="K6" s="55">
        <v>2.4</v>
      </c>
      <c r="L6" s="55">
        <v>0.49</v>
      </c>
      <c r="M6" s="55">
        <f t="shared" si="0"/>
        <v>3.25</v>
      </c>
      <c r="N6" s="76">
        <f t="shared" si="1"/>
        <v>7.5384615384615383E-2</v>
      </c>
      <c r="O6" s="55">
        <v>2</v>
      </c>
      <c r="P6" s="55">
        <f t="shared" si="2"/>
        <v>0.5</v>
      </c>
      <c r="Q6" s="52"/>
      <c r="R6" s="53"/>
      <c r="S6" s="52"/>
      <c r="T6" s="54"/>
      <c r="U6" s="55"/>
      <c r="V6" s="55"/>
      <c r="W6" s="55"/>
      <c r="X6" s="54"/>
      <c r="Y6" s="52"/>
      <c r="Z6" s="52"/>
      <c r="AA6" s="52"/>
      <c r="AB6" s="52"/>
      <c r="AC6" s="52"/>
      <c r="AD6" s="52"/>
    </row>
    <row r="7" spans="2:30" s="9" customFormat="1" ht="45">
      <c r="B7" s="32">
        <v>5</v>
      </c>
      <c r="C7" s="32">
        <v>2</v>
      </c>
      <c r="D7" s="32" t="s">
        <v>36</v>
      </c>
      <c r="E7" s="32" t="s">
        <v>37</v>
      </c>
      <c r="F7" s="112" t="s">
        <v>261</v>
      </c>
      <c r="G7" s="32" t="s">
        <v>94</v>
      </c>
      <c r="H7" s="32">
        <v>4</v>
      </c>
      <c r="I7" s="32" t="s">
        <v>27</v>
      </c>
      <c r="J7" s="35">
        <v>10</v>
      </c>
      <c r="K7" s="35">
        <v>5.5</v>
      </c>
      <c r="L7" s="35">
        <v>0.68</v>
      </c>
      <c r="M7" s="35">
        <f t="shared" si="0"/>
        <v>5</v>
      </c>
      <c r="N7" s="77">
        <f t="shared" si="1"/>
        <v>6.8000000000000005E-2</v>
      </c>
      <c r="O7" s="35">
        <v>3</v>
      </c>
      <c r="P7" s="35">
        <f t="shared" si="2"/>
        <v>0.5</v>
      </c>
      <c r="Q7" s="32">
        <v>2</v>
      </c>
      <c r="R7" s="33" t="s">
        <v>250</v>
      </c>
      <c r="S7" s="32" t="s">
        <v>189</v>
      </c>
      <c r="T7" s="34">
        <v>4</v>
      </c>
      <c r="U7" s="35">
        <v>4.4000000000000004</v>
      </c>
      <c r="V7" s="35">
        <v>11.5</v>
      </c>
      <c r="W7" s="35">
        <f t="shared" ref="W7:W18" si="3">U7/V7</f>
        <v>0.38260869565217392</v>
      </c>
      <c r="X7" s="34">
        <v>2</v>
      </c>
      <c r="Y7" s="32" t="s">
        <v>32</v>
      </c>
      <c r="Z7" s="32"/>
      <c r="AA7" s="32" t="s">
        <v>33</v>
      </c>
      <c r="AB7" s="32" t="s">
        <v>34</v>
      </c>
      <c r="AC7" s="32"/>
      <c r="AD7" s="32" t="s">
        <v>33</v>
      </c>
    </row>
    <row r="8" spans="2:30" s="7" customFormat="1" ht="45">
      <c r="B8" s="32">
        <v>5</v>
      </c>
      <c r="C8" s="32">
        <v>2</v>
      </c>
      <c r="D8" s="32" t="s">
        <v>36</v>
      </c>
      <c r="E8" s="32" t="s">
        <v>37</v>
      </c>
      <c r="F8" s="113"/>
      <c r="G8" s="32" t="s">
        <v>97</v>
      </c>
      <c r="H8" s="32">
        <v>7</v>
      </c>
      <c r="I8" s="32" t="s">
        <v>27</v>
      </c>
      <c r="J8" s="35">
        <v>11.5</v>
      </c>
      <c r="K8" s="35">
        <v>5.5</v>
      </c>
      <c r="L8" s="35">
        <v>0.8</v>
      </c>
      <c r="M8" s="35">
        <f t="shared" si="0"/>
        <v>5.75</v>
      </c>
      <c r="N8" s="77">
        <f t="shared" si="1"/>
        <v>6.9565217391304349E-2</v>
      </c>
      <c r="O8" s="35">
        <v>4</v>
      </c>
      <c r="P8" s="35">
        <f t="shared" si="2"/>
        <v>0.5</v>
      </c>
      <c r="Q8" s="32">
        <v>2</v>
      </c>
      <c r="R8" s="33" t="s">
        <v>250</v>
      </c>
      <c r="S8" s="32" t="s">
        <v>192</v>
      </c>
      <c r="T8" s="34">
        <v>7</v>
      </c>
      <c r="U8" s="35">
        <v>4.4000000000000004</v>
      </c>
      <c r="V8" s="35">
        <v>11.5</v>
      </c>
      <c r="W8" s="35">
        <f t="shared" si="3"/>
        <v>0.38260869565217392</v>
      </c>
      <c r="X8" s="34">
        <v>3</v>
      </c>
      <c r="Y8" s="32" t="s">
        <v>32</v>
      </c>
      <c r="Z8" s="32"/>
      <c r="AA8" s="32" t="s">
        <v>33</v>
      </c>
      <c r="AB8" s="32" t="s">
        <v>34</v>
      </c>
      <c r="AC8" s="32"/>
      <c r="AD8" s="32" t="s">
        <v>33</v>
      </c>
    </row>
    <row r="9" spans="2:30" s="7" customFormat="1" ht="45">
      <c r="B9" s="32">
        <v>5</v>
      </c>
      <c r="C9" s="32">
        <v>2</v>
      </c>
      <c r="D9" s="32" t="s">
        <v>36</v>
      </c>
      <c r="E9" s="32" t="s">
        <v>37</v>
      </c>
      <c r="F9" s="113"/>
      <c r="G9" s="32" t="s">
        <v>98</v>
      </c>
      <c r="H9" s="32">
        <v>8</v>
      </c>
      <c r="I9" s="32" t="s">
        <v>27</v>
      </c>
      <c r="J9" s="35">
        <v>11</v>
      </c>
      <c r="K9" s="35">
        <v>5.5</v>
      </c>
      <c r="L9" s="35">
        <v>0.8</v>
      </c>
      <c r="M9" s="35">
        <f t="shared" si="0"/>
        <v>5.5</v>
      </c>
      <c r="N9" s="77">
        <f t="shared" si="1"/>
        <v>7.2727272727272738E-2</v>
      </c>
      <c r="O9" s="35">
        <v>5</v>
      </c>
      <c r="P9" s="35">
        <f t="shared" si="2"/>
        <v>0.5</v>
      </c>
      <c r="Q9" s="32">
        <v>2</v>
      </c>
      <c r="R9" s="33" t="s">
        <v>250</v>
      </c>
      <c r="S9" s="32" t="s">
        <v>193</v>
      </c>
      <c r="T9" s="34">
        <v>8</v>
      </c>
      <c r="U9" s="35">
        <v>5.3</v>
      </c>
      <c r="V9" s="35">
        <v>11</v>
      </c>
      <c r="W9" s="35">
        <f t="shared" si="3"/>
        <v>0.48181818181818181</v>
      </c>
      <c r="X9" s="34">
        <v>7</v>
      </c>
      <c r="Y9" s="32" t="s">
        <v>32</v>
      </c>
      <c r="Z9" s="32"/>
      <c r="AA9" s="32" t="s">
        <v>33</v>
      </c>
      <c r="AB9" s="32" t="s">
        <v>34</v>
      </c>
      <c r="AC9" s="32"/>
      <c r="AD9" s="32" t="s">
        <v>33</v>
      </c>
    </row>
    <row r="10" spans="2:30" s="7" customFormat="1" ht="45">
      <c r="B10" s="32">
        <v>5</v>
      </c>
      <c r="C10" s="32">
        <v>2</v>
      </c>
      <c r="D10" s="32" t="s">
        <v>36</v>
      </c>
      <c r="E10" s="32" t="s">
        <v>37</v>
      </c>
      <c r="F10" s="113"/>
      <c r="G10" s="32" t="s">
        <v>92</v>
      </c>
      <c r="H10" s="32">
        <v>2</v>
      </c>
      <c r="I10" s="32" t="s">
        <v>27</v>
      </c>
      <c r="J10" s="35">
        <v>7.3</v>
      </c>
      <c r="K10" s="35">
        <v>5.5</v>
      </c>
      <c r="L10" s="35">
        <v>0.6</v>
      </c>
      <c r="M10" s="35">
        <f t="shared" si="0"/>
        <v>3.65</v>
      </c>
      <c r="N10" s="77">
        <f t="shared" si="1"/>
        <v>8.2191780821917804E-2</v>
      </c>
      <c r="O10" s="35">
        <v>6</v>
      </c>
      <c r="P10" s="35">
        <f t="shared" si="2"/>
        <v>0.5</v>
      </c>
      <c r="Q10" s="32">
        <v>2</v>
      </c>
      <c r="R10" s="33" t="s">
        <v>250</v>
      </c>
      <c r="S10" s="32" t="s">
        <v>187</v>
      </c>
      <c r="T10" s="34">
        <v>2</v>
      </c>
      <c r="U10" s="35">
        <v>3.6</v>
      </c>
      <c r="V10" s="35">
        <v>8.4</v>
      </c>
      <c r="W10" s="35">
        <f t="shared" si="3"/>
        <v>0.42857142857142855</v>
      </c>
      <c r="X10" s="34">
        <v>6</v>
      </c>
      <c r="Y10" s="32" t="s">
        <v>32</v>
      </c>
      <c r="Z10" s="32"/>
      <c r="AA10" s="32" t="s">
        <v>33</v>
      </c>
      <c r="AB10" s="32" t="s">
        <v>34</v>
      </c>
      <c r="AC10" s="32"/>
      <c r="AD10" s="32" t="s">
        <v>33</v>
      </c>
    </row>
    <row r="11" spans="2:30" s="7" customFormat="1" ht="45">
      <c r="B11" s="32">
        <v>5</v>
      </c>
      <c r="C11" s="32">
        <v>2</v>
      </c>
      <c r="D11" s="32" t="s">
        <v>36</v>
      </c>
      <c r="E11" s="32" t="s">
        <v>37</v>
      </c>
      <c r="F11" s="113"/>
      <c r="G11" s="32" t="s">
        <v>93</v>
      </c>
      <c r="H11" s="32">
        <v>3</v>
      </c>
      <c r="I11" s="32" t="s">
        <v>27</v>
      </c>
      <c r="J11" s="35">
        <v>8.4</v>
      </c>
      <c r="K11" s="35">
        <v>5.5</v>
      </c>
      <c r="L11" s="35">
        <v>0.7</v>
      </c>
      <c r="M11" s="35">
        <f t="shared" si="0"/>
        <v>4.2</v>
      </c>
      <c r="N11" s="77">
        <f t="shared" si="1"/>
        <v>8.3333333333333329E-2</v>
      </c>
      <c r="O11" s="35">
        <v>7</v>
      </c>
      <c r="P11" s="35">
        <f t="shared" si="2"/>
        <v>0.5</v>
      </c>
      <c r="Q11" s="32">
        <v>2</v>
      </c>
      <c r="R11" s="33" t="s">
        <v>250</v>
      </c>
      <c r="S11" s="32" t="s">
        <v>188</v>
      </c>
      <c r="T11" s="34">
        <v>3</v>
      </c>
      <c r="U11" s="35">
        <v>3.6</v>
      </c>
      <c r="V11" s="35">
        <v>10</v>
      </c>
      <c r="W11" s="35">
        <f t="shared" si="3"/>
        <v>0.36</v>
      </c>
      <c r="X11" s="34">
        <v>1</v>
      </c>
      <c r="Y11" s="32" t="s">
        <v>32</v>
      </c>
      <c r="Z11" s="32"/>
      <c r="AA11" s="32" t="s">
        <v>33</v>
      </c>
      <c r="AB11" s="32" t="s">
        <v>34</v>
      </c>
      <c r="AC11" s="32"/>
      <c r="AD11" s="32" t="s">
        <v>33</v>
      </c>
    </row>
    <row r="12" spans="2:30" s="7" customFormat="1" ht="45">
      <c r="B12" s="32">
        <v>5</v>
      </c>
      <c r="C12" s="32">
        <v>2</v>
      </c>
      <c r="D12" s="32" t="s">
        <v>36</v>
      </c>
      <c r="E12" s="32" t="s">
        <v>37</v>
      </c>
      <c r="F12" s="113"/>
      <c r="G12" s="32" t="s">
        <v>99</v>
      </c>
      <c r="H12" s="32">
        <v>9</v>
      </c>
      <c r="I12" s="32" t="s">
        <v>27</v>
      </c>
      <c r="J12" s="35">
        <v>9</v>
      </c>
      <c r="K12" s="35">
        <v>5.5</v>
      </c>
      <c r="L12" s="35">
        <v>0.8</v>
      </c>
      <c r="M12" s="35">
        <f t="shared" si="0"/>
        <v>4.5</v>
      </c>
      <c r="N12" s="77">
        <f t="shared" si="1"/>
        <v>8.8888888888888892E-2</v>
      </c>
      <c r="O12" s="35">
        <v>8</v>
      </c>
      <c r="P12" s="35">
        <f t="shared" si="2"/>
        <v>0.5</v>
      </c>
      <c r="Q12" s="32">
        <v>2</v>
      </c>
      <c r="R12" s="33" t="s">
        <v>250</v>
      </c>
      <c r="S12" s="32" t="s">
        <v>194</v>
      </c>
      <c r="T12" s="34">
        <v>9</v>
      </c>
      <c r="U12" s="35">
        <v>4.25</v>
      </c>
      <c r="V12" s="35">
        <v>11</v>
      </c>
      <c r="W12" s="35">
        <f t="shared" si="3"/>
        <v>0.38636363636363635</v>
      </c>
      <c r="X12" s="34">
        <v>4</v>
      </c>
      <c r="Y12" s="32" t="s">
        <v>32</v>
      </c>
      <c r="Z12" s="32"/>
      <c r="AA12" s="32" t="s">
        <v>33</v>
      </c>
      <c r="AB12" s="32" t="s">
        <v>34</v>
      </c>
      <c r="AC12" s="32"/>
      <c r="AD12" s="32" t="s">
        <v>33</v>
      </c>
    </row>
    <row r="13" spans="2:30" s="11" customFormat="1" ht="45">
      <c r="B13" s="32">
        <v>5</v>
      </c>
      <c r="C13" s="32">
        <v>2</v>
      </c>
      <c r="D13" s="32" t="s">
        <v>36</v>
      </c>
      <c r="E13" s="32" t="s">
        <v>37</v>
      </c>
      <c r="F13" s="114"/>
      <c r="G13" s="32" t="s">
        <v>91</v>
      </c>
      <c r="H13" s="32">
        <v>1</v>
      </c>
      <c r="I13" s="32" t="s">
        <v>27</v>
      </c>
      <c r="J13" s="35">
        <v>6.3</v>
      </c>
      <c r="K13" s="35">
        <v>5.5</v>
      </c>
      <c r="L13" s="35">
        <v>0.6</v>
      </c>
      <c r="M13" s="35">
        <f t="shared" si="0"/>
        <v>3.15</v>
      </c>
      <c r="N13" s="77">
        <f t="shared" si="1"/>
        <v>9.5238095238095233E-2</v>
      </c>
      <c r="O13" s="35">
        <v>9</v>
      </c>
      <c r="P13" s="35">
        <f t="shared" si="2"/>
        <v>0.5</v>
      </c>
      <c r="Q13" s="32">
        <v>2</v>
      </c>
      <c r="R13" s="33" t="s">
        <v>250</v>
      </c>
      <c r="S13" s="32" t="s">
        <v>186</v>
      </c>
      <c r="T13" s="34">
        <v>1</v>
      </c>
      <c r="U13" s="35">
        <v>2.9</v>
      </c>
      <c r="V13" s="35">
        <v>7.3</v>
      </c>
      <c r="W13" s="35">
        <f t="shared" si="3"/>
        <v>0.39726027397260272</v>
      </c>
      <c r="X13" s="34">
        <v>5</v>
      </c>
      <c r="Y13" s="32" t="s">
        <v>32</v>
      </c>
      <c r="Z13" s="32"/>
      <c r="AA13" s="32" t="s">
        <v>33</v>
      </c>
      <c r="AB13" s="32" t="s">
        <v>34</v>
      </c>
      <c r="AC13" s="32"/>
      <c r="AD13" s="32" t="s">
        <v>33</v>
      </c>
    </row>
    <row r="14" spans="2:30" s="11" customFormat="1" ht="30">
      <c r="B14" s="56">
        <v>11</v>
      </c>
      <c r="C14" s="56">
        <v>3</v>
      </c>
      <c r="D14" s="56" t="s">
        <v>49</v>
      </c>
      <c r="E14" s="56" t="s">
        <v>53</v>
      </c>
      <c r="F14" s="117" t="s">
        <v>253</v>
      </c>
      <c r="G14" s="56" t="s">
        <v>136</v>
      </c>
      <c r="H14" s="56">
        <v>1</v>
      </c>
      <c r="I14" s="56" t="s">
        <v>27</v>
      </c>
      <c r="J14" s="59">
        <v>9</v>
      </c>
      <c r="K14" s="59">
        <v>10</v>
      </c>
      <c r="L14" s="59">
        <v>0.79</v>
      </c>
      <c r="M14" s="59">
        <f t="shared" si="0"/>
        <v>4.5</v>
      </c>
      <c r="N14" s="78">
        <f t="shared" si="1"/>
        <v>8.7777777777777788E-2</v>
      </c>
      <c r="O14" s="59">
        <v>10</v>
      </c>
      <c r="P14" s="59">
        <f t="shared" si="2"/>
        <v>0.5</v>
      </c>
      <c r="Q14" s="56">
        <v>11</v>
      </c>
      <c r="R14" s="57" t="s">
        <v>252</v>
      </c>
      <c r="S14" s="56" t="s">
        <v>225</v>
      </c>
      <c r="T14" s="58">
        <v>1</v>
      </c>
      <c r="U14" s="59">
        <v>5</v>
      </c>
      <c r="V14" s="59">
        <v>10.5</v>
      </c>
      <c r="W14" s="59">
        <f t="shared" si="3"/>
        <v>0.47619047619047616</v>
      </c>
      <c r="X14" s="58">
        <v>62</v>
      </c>
      <c r="Y14" s="56" t="s">
        <v>16</v>
      </c>
      <c r="Z14" s="56"/>
      <c r="AA14" s="56" t="s">
        <v>33</v>
      </c>
      <c r="AB14" s="56" t="s">
        <v>16</v>
      </c>
      <c r="AC14" s="56"/>
      <c r="AD14" s="56" t="s">
        <v>33</v>
      </c>
    </row>
    <row r="15" spans="2:30" s="11" customFormat="1" ht="30">
      <c r="B15" s="56">
        <v>11</v>
      </c>
      <c r="C15" s="56">
        <v>3</v>
      </c>
      <c r="D15" s="56" t="s">
        <v>49</v>
      </c>
      <c r="E15" s="56" t="s">
        <v>53</v>
      </c>
      <c r="F15" s="118"/>
      <c r="G15" s="56" t="s">
        <v>139</v>
      </c>
      <c r="H15" s="56">
        <v>4</v>
      </c>
      <c r="I15" s="56" t="s">
        <v>27</v>
      </c>
      <c r="J15" s="59">
        <v>7.7</v>
      </c>
      <c r="K15" s="59">
        <v>10</v>
      </c>
      <c r="L15" s="59">
        <v>0.69</v>
      </c>
      <c r="M15" s="59">
        <f t="shared" si="0"/>
        <v>3.85</v>
      </c>
      <c r="N15" s="78">
        <f t="shared" si="1"/>
        <v>8.9610389610389599E-2</v>
      </c>
      <c r="O15" s="59">
        <v>11</v>
      </c>
      <c r="P15" s="59">
        <f t="shared" si="2"/>
        <v>0.5</v>
      </c>
      <c r="Q15" s="56">
        <v>11</v>
      </c>
      <c r="R15" s="57" t="s">
        <v>252</v>
      </c>
      <c r="S15" s="56" t="s">
        <v>228</v>
      </c>
      <c r="T15" s="58">
        <v>4</v>
      </c>
      <c r="U15" s="59">
        <v>4.5</v>
      </c>
      <c r="V15" s="59">
        <v>8.5</v>
      </c>
      <c r="W15" s="59">
        <f t="shared" si="3"/>
        <v>0.52941176470588236</v>
      </c>
      <c r="X15" s="58">
        <v>63</v>
      </c>
      <c r="Y15" s="56" t="s">
        <v>16</v>
      </c>
      <c r="Z15" s="56"/>
      <c r="AA15" s="56" t="s">
        <v>33</v>
      </c>
      <c r="AB15" s="56" t="s">
        <v>16</v>
      </c>
      <c r="AC15" s="56"/>
      <c r="AD15" s="56" t="s">
        <v>33</v>
      </c>
    </row>
    <row r="16" spans="2:30" s="11" customFormat="1" ht="30">
      <c r="B16" s="56">
        <v>11</v>
      </c>
      <c r="C16" s="56">
        <v>3</v>
      </c>
      <c r="D16" s="56" t="s">
        <v>49</v>
      </c>
      <c r="E16" s="56" t="s">
        <v>53</v>
      </c>
      <c r="F16" s="118"/>
      <c r="G16" s="56" t="s">
        <v>141</v>
      </c>
      <c r="H16" s="56">
        <v>6</v>
      </c>
      <c r="I16" s="56" t="s">
        <v>27</v>
      </c>
      <c r="J16" s="59">
        <v>7.7</v>
      </c>
      <c r="K16" s="59">
        <v>10</v>
      </c>
      <c r="L16" s="59">
        <v>0.69</v>
      </c>
      <c r="M16" s="59">
        <f t="shared" si="0"/>
        <v>3.85</v>
      </c>
      <c r="N16" s="78">
        <f t="shared" si="1"/>
        <v>8.9610389610389599E-2</v>
      </c>
      <c r="O16" s="59">
        <v>12</v>
      </c>
      <c r="P16" s="59">
        <f t="shared" si="2"/>
        <v>0.5</v>
      </c>
      <c r="Q16" s="56">
        <v>11</v>
      </c>
      <c r="R16" s="57" t="s">
        <v>252</v>
      </c>
      <c r="S16" s="56" t="s">
        <v>230</v>
      </c>
      <c r="T16" s="58">
        <v>6</v>
      </c>
      <c r="U16" s="59">
        <v>4.5</v>
      </c>
      <c r="V16" s="59">
        <v>7.7</v>
      </c>
      <c r="W16" s="59">
        <f t="shared" si="3"/>
        <v>0.58441558441558439</v>
      </c>
      <c r="X16" s="58">
        <v>65</v>
      </c>
      <c r="Y16" s="56" t="s">
        <v>16</v>
      </c>
      <c r="Z16" s="56"/>
      <c r="AA16" s="56" t="s">
        <v>33</v>
      </c>
      <c r="AB16" s="56" t="s">
        <v>16</v>
      </c>
      <c r="AC16" s="56"/>
      <c r="AD16" s="56" t="s">
        <v>33</v>
      </c>
    </row>
    <row r="17" spans="2:30" s="11" customFormat="1" ht="30">
      <c r="B17" s="56">
        <v>11</v>
      </c>
      <c r="C17" s="56">
        <v>3</v>
      </c>
      <c r="D17" s="56" t="s">
        <v>49</v>
      </c>
      <c r="E17" s="56" t="s">
        <v>53</v>
      </c>
      <c r="F17" s="118"/>
      <c r="G17" s="56" t="s">
        <v>142</v>
      </c>
      <c r="H17" s="56">
        <v>7</v>
      </c>
      <c r="I17" s="56" t="s">
        <v>27</v>
      </c>
      <c r="J17" s="59">
        <v>7.5</v>
      </c>
      <c r="K17" s="59">
        <v>10</v>
      </c>
      <c r="L17" s="59">
        <v>0.69</v>
      </c>
      <c r="M17" s="59">
        <f t="shared" si="0"/>
        <v>3.75</v>
      </c>
      <c r="N17" s="78">
        <f t="shared" si="1"/>
        <v>9.1999999999999998E-2</v>
      </c>
      <c r="O17" s="59">
        <v>13</v>
      </c>
      <c r="P17" s="59">
        <f t="shared" si="2"/>
        <v>0.5</v>
      </c>
      <c r="Q17" s="56">
        <v>11</v>
      </c>
      <c r="R17" s="57" t="s">
        <v>252</v>
      </c>
      <c r="S17" s="56" t="s">
        <v>231</v>
      </c>
      <c r="T17" s="58">
        <v>7</v>
      </c>
      <c r="U17" s="59">
        <v>4.5</v>
      </c>
      <c r="V17" s="59">
        <v>8.5</v>
      </c>
      <c r="W17" s="59">
        <f t="shared" si="3"/>
        <v>0.52941176470588236</v>
      </c>
      <c r="X17" s="58">
        <v>64</v>
      </c>
      <c r="Y17" s="56" t="s">
        <v>16</v>
      </c>
      <c r="Z17" s="56"/>
      <c r="AA17" s="56" t="s">
        <v>33</v>
      </c>
      <c r="AB17" s="56" t="s">
        <v>16</v>
      </c>
      <c r="AC17" s="56"/>
      <c r="AD17" s="56" t="s">
        <v>33</v>
      </c>
    </row>
    <row r="18" spans="2:30" s="11" customFormat="1" ht="30">
      <c r="B18" s="56">
        <v>11</v>
      </c>
      <c r="C18" s="56">
        <v>3</v>
      </c>
      <c r="D18" s="56" t="s">
        <v>49</v>
      </c>
      <c r="E18" s="56" t="s">
        <v>53</v>
      </c>
      <c r="F18" s="118"/>
      <c r="G18" s="56" t="s">
        <v>140</v>
      </c>
      <c r="H18" s="56">
        <v>5</v>
      </c>
      <c r="I18" s="56" t="s">
        <v>27</v>
      </c>
      <c r="J18" s="59">
        <v>8.5</v>
      </c>
      <c r="K18" s="59">
        <v>10</v>
      </c>
      <c r="L18" s="59">
        <v>0.69</v>
      </c>
      <c r="M18" s="59">
        <f t="shared" si="0"/>
        <v>4.25</v>
      </c>
      <c r="N18" s="78">
        <f t="shared" si="1"/>
        <v>8.1176470588235294E-2</v>
      </c>
      <c r="O18" s="59">
        <v>14</v>
      </c>
      <c r="P18" s="59">
        <f t="shared" si="2"/>
        <v>0.5</v>
      </c>
      <c r="Q18" s="56">
        <v>11</v>
      </c>
      <c r="R18" s="57" t="s">
        <v>252</v>
      </c>
      <c r="S18" s="56" t="s">
        <v>229</v>
      </c>
      <c r="T18" s="58">
        <v>5</v>
      </c>
      <c r="U18" s="59">
        <v>5</v>
      </c>
      <c r="V18" s="59">
        <v>8.5</v>
      </c>
      <c r="W18" s="59">
        <f t="shared" si="3"/>
        <v>0.58823529411764708</v>
      </c>
      <c r="X18" s="58">
        <v>66</v>
      </c>
      <c r="Y18" s="56" t="s">
        <v>16</v>
      </c>
      <c r="Z18" s="56"/>
      <c r="AA18" s="56" t="s">
        <v>33</v>
      </c>
      <c r="AB18" s="56" t="s">
        <v>16</v>
      </c>
      <c r="AC18" s="56"/>
      <c r="AD18" s="56" t="s">
        <v>33</v>
      </c>
    </row>
    <row r="19" spans="2:30" s="11" customFormat="1" ht="30">
      <c r="B19" s="56">
        <v>11</v>
      </c>
      <c r="C19" s="56">
        <v>3</v>
      </c>
      <c r="D19" s="56" t="s">
        <v>49</v>
      </c>
      <c r="E19" s="56" t="s">
        <v>53</v>
      </c>
      <c r="F19" s="118"/>
      <c r="G19" s="56" t="s">
        <v>143</v>
      </c>
      <c r="H19" s="56">
        <v>8</v>
      </c>
      <c r="I19" s="56" t="s">
        <v>27</v>
      </c>
      <c r="J19" s="59">
        <v>8.5</v>
      </c>
      <c r="K19" s="59">
        <v>10</v>
      </c>
      <c r="L19" s="59">
        <v>0.69</v>
      </c>
      <c r="M19" s="59">
        <f t="shared" si="0"/>
        <v>4.25</v>
      </c>
      <c r="N19" s="78">
        <f t="shared" si="1"/>
        <v>8.1176470588235294E-2</v>
      </c>
      <c r="O19" s="59">
        <v>15</v>
      </c>
      <c r="P19" s="59">
        <f t="shared" si="2"/>
        <v>0.5</v>
      </c>
      <c r="Q19" s="56">
        <v>11</v>
      </c>
      <c r="R19" s="57"/>
      <c r="S19" s="56"/>
      <c r="T19" s="58"/>
      <c r="U19" s="59"/>
      <c r="V19" s="59"/>
      <c r="W19" s="59"/>
      <c r="X19" s="58"/>
      <c r="Y19" s="56"/>
      <c r="Z19" s="56"/>
      <c r="AA19" s="56"/>
      <c r="AB19" s="56"/>
      <c r="AC19" s="56"/>
      <c r="AD19" s="56"/>
    </row>
    <row r="20" spans="2:30" s="11" customFormat="1" ht="30">
      <c r="B20" s="56">
        <v>11</v>
      </c>
      <c r="C20" s="56">
        <v>3</v>
      </c>
      <c r="D20" s="56" t="s">
        <v>49</v>
      </c>
      <c r="E20" s="56" t="s">
        <v>53</v>
      </c>
      <c r="F20" s="118"/>
      <c r="G20" s="56" t="s">
        <v>137</v>
      </c>
      <c r="H20" s="56">
        <v>2</v>
      </c>
      <c r="I20" s="56" t="s">
        <v>27</v>
      </c>
      <c r="J20" s="59">
        <v>10.5</v>
      </c>
      <c r="K20" s="59">
        <v>10</v>
      </c>
      <c r="L20" s="59">
        <v>0.82</v>
      </c>
      <c r="M20" s="59">
        <f t="shared" si="0"/>
        <v>5.25</v>
      </c>
      <c r="N20" s="78">
        <f t="shared" si="1"/>
        <v>7.8095238095238093E-2</v>
      </c>
      <c r="O20" s="59">
        <v>16</v>
      </c>
      <c r="P20" s="59">
        <f t="shared" si="2"/>
        <v>0.5</v>
      </c>
      <c r="Q20" s="56">
        <v>11</v>
      </c>
      <c r="R20" s="57" t="s">
        <v>252</v>
      </c>
      <c r="S20" s="56" t="s">
        <v>226</v>
      </c>
      <c r="T20" s="58">
        <v>2</v>
      </c>
      <c r="U20" s="59">
        <v>4.2</v>
      </c>
      <c r="V20" s="59">
        <v>10.5</v>
      </c>
      <c r="W20" s="59">
        <f t="shared" ref="W20:W44" si="4">U20/V20</f>
        <v>0.4</v>
      </c>
      <c r="X20" s="58">
        <v>60</v>
      </c>
      <c r="Y20" s="56" t="s">
        <v>16</v>
      </c>
      <c r="Z20" s="56"/>
      <c r="AA20" s="56" t="s">
        <v>33</v>
      </c>
      <c r="AB20" s="56" t="s">
        <v>16</v>
      </c>
      <c r="AC20" s="56"/>
      <c r="AD20" s="56" t="s">
        <v>33</v>
      </c>
    </row>
    <row r="21" spans="2:30" s="11" customFormat="1" ht="30">
      <c r="B21" s="56">
        <v>11</v>
      </c>
      <c r="C21" s="56">
        <v>3</v>
      </c>
      <c r="D21" s="56" t="s">
        <v>49</v>
      </c>
      <c r="E21" s="56" t="s">
        <v>53</v>
      </c>
      <c r="F21" s="118"/>
      <c r="G21" s="56" t="s">
        <v>138</v>
      </c>
      <c r="H21" s="56">
        <v>3</v>
      </c>
      <c r="I21" s="56" t="s">
        <v>27</v>
      </c>
      <c r="J21" s="59">
        <v>9.8000000000000007</v>
      </c>
      <c r="K21" s="59">
        <v>10</v>
      </c>
      <c r="L21" s="59">
        <v>0.72</v>
      </c>
      <c r="M21" s="59">
        <f t="shared" si="0"/>
        <v>4.9000000000000004</v>
      </c>
      <c r="N21" s="78">
        <f t="shared" si="1"/>
        <v>7.3469387755102034E-2</v>
      </c>
      <c r="O21" s="59">
        <v>17</v>
      </c>
      <c r="P21" s="59">
        <f t="shared" si="2"/>
        <v>0.5</v>
      </c>
      <c r="Q21" s="56">
        <v>11</v>
      </c>
      <c r="R21" s="57" t="s">
        <v>252</v>
      </c>
      <c r="S21" s="56" t="s">
        <v>227</v>
      </c>
      <c r="T21" s="58">
        <v>3</v>
      </c>
      <c r="U21" s="59">
        <v>4.7</v>
      </c>
      <c r="V21" s="59">
        <v>9.8000000000000007</v>
      </c>
      <c r="W21" s="59">
        <f t="shared" si="4"/>
        <v>0.47959183673469385</v>
      </c>
      <c r="X21" s="58">
        <v>61</v>
      </c>
      <c r="Y21" s="56" t="s">
        <v>16</v>
      </c>
      <c r="Z21" s="56"/>
      <c r="AA21" s="56" t="s">
        <v>33</v>
      </c>
      <c r="AB21" s="56" t="s">
        <v>16</v>
      </c>
      <c r="AC21" s="56"/>
      <c r="AD21" s="56" t="s">
        <v>33</v>
      </c>
    </row>
    <row r="22" spans="2:30" s="11" customFormat="1" ht="45">
      <c r="B22" s="60">
        <v>12</v>
      </c>
      <c r="C22" s="60">
        <v>3</v>
      </c>
      <c r="D22" s="61" t="s">
        <v>50</v>
      </c>
      <c r="E22" s="62" t="s">
        <v>54</v>
      </c>
      <c r="F22" s="118"/>
      <c r="G22" s="62" t="s">
        <v>145</v>
      </c>
      <c r="H22" s="60">
        <v>2</v>
      </c>
      <c r="I22" s="61" t="s">
        <v>58</v>
      </c>
      <c r="J22" s="65">
        <v>8.1999999999999993</v>
      </c>
      <c r="K22" s="65">
        <v>4.5</v>
      </c>
      <c r="L22" s="65">
        <v>0.59</v>
      </c>
      <c r="M22" s="65">
        <v>3.7</v>
      </c>
      <c r="N22" s="79">
        <f t="shared" si="1"/>
        <v>7.195121951219513E-2</v>
      </c>
      <c r="O22" s="65">
        <v>18</v>
      </c>
      <c r="P22" s="65">
        <f t="shared" si="2"/>
        <v>0.45121951219512202</v>
      </c>
      <c r="Q22" s="60">
        <v>3</v>
      </c>
      <c r="R22" s="63" t="s">
        <v>253</v>
      </c>
      <c r="S22" s="62" t="s">
        <v>233</v>
      </c>
      <c r="T22" s="64">
        <v>2</v>
      </c>
      <c r="U22" s="65">
        <v>5</v>
      </c>
      <c r="V22" s="65">
        <v>8.5</v>
      </c>
      <c r="W22" s="67">
        <f t="shared" si="4"/>
        <v>0.58823529411764708</v>
      </c>
      <c r="X22" s="74">
        <v>10</v>
      </c>
      <c r="Y22" s="61" t="s">
        <v>32</v>
      </c>
      <c r="Z22" s="61"/>
      <c r="AA22" s="61" t="s">
        <v>41</v>
      </c>
      <c r="AB22" s="62" t="s">
        <v>56</v>
      </c>
      <c r="AC22" s="61"/>
      <c r="AD22" s="62" t="s">
        <v>56</v>
      </c>
    </row>
    <row r="23" spans="2:30" s="11" customFormat="1" ht="45">
      <c r="B23" s="60">
        <v>12</v>
      </c>
      <c r="C23" s="60">
        <v>3</v>
      </c>
      <c r="D23" s="61" t="s">
        <v>50</v>
      </c>
      <c r="E23" s="62" t="s">
        <v>54</v>
      </c>
      <c r="F23" s="118"/>
      <c r="G23" s="62" t="s">
        <v>146</v>
      </c>
      <c r="H23" s="60">
        <v>3</v>
      </c>
      <c r="I23" s="61" t="s">
        <v>58</v>
      </c>
      <c r="J23" s="65">
        <v>8.5</v>
      </c>
      <c r="K23" s="65">
        <v>4.5</v>
      </c>
      <c r="L23" s="65">
        <v>0.59</v>
      </c>
      <c r="M23" s="65">
        <v>4.78</v>
      </c>
      <c r="N23" s="79">
        <f t="shared" si="1"/>
        <v>6.9411764705882353E-2</v>
      </c>
      <c r="O23" s="65">
        <v>19</v>
      </c>
      <c r="P23" s="65">
        <f t="shared" si="2"/>
        <v>0.56235294117647061</v>
      </c>
      <c r="Q23" s="60">
        <v>3</v>
      </c>
      <c r="R23" s="63" t="s">
        <v>253</v>
      </c>
      <c r="S23" s="62" t="s">
        <v>234</v>
      </c>
      <c r="T23" s="64">
        <v>3</v>
      </c>
      <c r="U23" s="65">
        <v>4.5999999999999996</v>
      </c>
      <c r="V23" s="65">
        <v>8.5</v>
      </c>
      <c r="W23" s="67">
        <f t="shared" si="4"/>
        <v>0.54117647058823526</v>
      </c>
      <c r="X23" s="74">
        <v>9</v>
      </c>
      <c r="Y23" s="61" t="s">
        <v>32</v>
      </c>
      <c r="Z23" s="61"/>
      <c r="AA23" s="62" t="s">
        <v>33</v>
      </c>
      <c r="AB23" s="62" t="s">
        <v>34</v>
      </c>
      <c r="AC23" s="61"/>
      <c r="AD23" s="62" t="s">
        <v>35</v>
      </c>
    </row>
    <row r="24" spans="2:30" s="11" customFormat="1" ht="45">
      <c r="B24" s="60">
        <v>12</v>
      </c>
      <c r="C24" s="60">
        <v>3</v>
      </c>
      <c r="D24" s="61" t="s">
        <v>50</v>
      </c>
      <c r="E24" s="62" t="s">
        <v>54</v>
      </c>
      <c r="F24" s="119"/>
      <c r="G24" s="62" t="s">
        <v>147</v>
      </c>
      <c r="H24" s="60">
        <v>4</v>
      </c>
      <c r="I24" s="61" t="s">
        <v>58</v>
      </c>
      <c r="J24" s="65">
        <v>8.3000000000000007</v>
      </c>
      <c r="K24" s="65">
        <v>4.5</v>
      </c>
      <c r="L24" s="65">
        <v>0.56999999999999995</v>
      </c>
      <c r="M24" s="65">
        <v>4.9400000000000004</v>
      </c>
      <c r="N24" s="79">
        <f t="shared" si="1"/>
        <v>6.8674698795180705E-2</v>
      </c>
      <c r="O24" s="65">
        <v>20</v>
      </c>
      <c r="P24" s="65">
        <f t="shared" si="2"/>
        <v>0.59518072289156632</v>
      </c>
      <c r="Q24" s="60">
        <v>3</v>
      </c>
      <c r="R24" s="63" t="s">
        <v>253</v>
      </c>
      <c r="S24" s="62" t="s">
        <v>235</v>
      </c>
      <c r="T24" s="64">
        <v>4</v>
      </c>
      <c r="U24" s="65">
        <v>4.3</v>
      </c>
      <c r="V24" s="65">
        <v>8.8000000000000007</v>
      </c>
      <c r="W24" s="67">
        <f t="shared" si="4"/>
        <v>0.48863636363636359</v>
      </c>
      <c r="X24" s="74">
        <v>8</v>
      </c>
      <c r="Y24" s="61" t="s">
        <v>32</v>
      </c>
      <c r="Z24" s="61"/>
      <c r="AA24" s="62" t="s">
        <v>33</v>
      </c>
      <c r="AB24" s="62" t="s">
        <v>34</v>
      </c>
      <c r="AC24" s="61"/>
      <c r="AD24" s="62" t="s">
        <v>35</v>
      </c>
    </row>
    <row r="25" spans="2:30" s="11" customFormat="1" ht="45" customHeight="1">
      <c r="B25" s="44">
        <v>8</v>
      </c>
      <c r="C25" s="44">
        <v>4</v>
      </c>
      <c r="D25" s="44" t="s">
        <v>42</v>
      </c>
      <c r="E25" s="44" t="s">
        <v>43</v>
      </c>
      <c r="F25" s="120" t="s">
        <v>251</v>
      </c>
      <c r="G25" s="44" t="s">
        <v>122</v>
      </c>
      <c r="H25" s="44">
        <v>4</v>
      </c>
      <c r="I25" s="44" t="s">
        <v>27</v>
      </c>
      <c r="J25" s="47">
        <v>7.7</v>
      </c>
      <c r="K25" s="47">
        <v>4</v>
      </c>
      <c r="L25" s="47">
        <v>0.5</v>
      </c>
      <c r="M25" s="47">
        <f t="shared" ref="M25:M69" si="5">J25/2</f>
        <v>3.85</v>
      </c>
      <c r="N25" s="80">
        <f t="shared" si="1"/>
        <v>6.4935064935064929E-2</v>
      </c>
      <c r="O25" s="47">
        <v>21</v>
      </c>
      <c r="P25" s="47">
        <f t="shared" si="2"/>
        <v>0.5</v>
      </c>
      <c r="Q25" s="44">
        <v>4</v>
      </c>
      <c r="R25" s="45" t="s">
        <v>251</v>
      </c>
      <c r="S25" s="44" t="s">
        <v>214</v>
      </c>
      <c r="T25" s="46">
        <v>4</v>
      </c>
      <c r="U25" s="47">
        <v>4</v>
      </c>
      <c r="V25" s="47">
        <v>7.7</v>
      </c>
      <c r="W25" s="47">
        <f t="shared" si="4"/>
        <v>0.51948051948051943</v>
      </c>
      <c r="X25" s="46">
        <v>14</v>
      </c>
      <c r="Y25" s="44" t="s">
        <v>32</v>
      </c>
      <c r="Z25" s="44"/>
      <c r="AA25" s="44" t="s">
        <v>35</v>
      </c>
      <c r="AB25" s="44" t="s">
        <v>34</v>
      </c>
      <c r="AC25" s="44"/>
      <c r="AD25" s="44" t="s">
        <v>33</v>
      </c>
    </row>
    <row r="26" spans="2:30" s="11" customFormat="1" ht="45" customHeight="1">
      <c r="B26" s="44">
        <v>8</v>
      </c>
      <c r="C26" s="44">
        <v>4</v>
      </c>
      <c r="D26" s="44" t="s">
        <v>42</v>
      </c>
      <c r="E26" s="44" t="s">
        <v>43</v>
      </c>
      <c r="F26" s="121"/>
      <c r="G26" s="44" t="s">
        <v>121</v>
      </c>
      <c r="H26" s="44">
        <v>3</v>
      </c>
      <c r="I26" s="44" t="s">
        <v>27</v>
      </c>
      <c r="J26" s="47">
        <v>9</v>
      </c>
      <c r="K26" s="47">
        <v>3.9</v>
      </c>
      <c r="L26" s="47">
        <v>0.51</v>
      </c>
      <c r="M26" s="47">
        <f t="shared" si="5"/>
        <v>4.5</v>
      </c>
      <c r="N26" s="80">
        <f t="shared" si="1"/>
        <v>5.6666666666666671E-2</v>
      </c>
      <c r="O26" s="47">
        <v>22</v>
      </c>
      <c r="P26" s="47">
        <f t="shared" si="2"/>
        <v>0.5</v>
      </c>
      <c r="Q26" s="44">
        <v>4</v>
      </c>
      <c r="R26" s="45" t="s">
        <v>251</v>
      </c>
      <c r="S26" s="44" t="s">
        <v>213</v>
      </c>
      <c r="T26" s="46">
        <v>3</v>
      </c>
      <c r="U26" s="47">
        <v>3.9</v>
      </c>
      <c r="V26" s="47">
        <v>9</v>
      </c>
      <c r="W26" s="47">
        <f t="shared" si="4"/>
        <v>0.43333333333333335</v>
      </c>
      <c r="X26" s="46">
        <v>12</v>
      </c>
      <c r="Y26" s="44" t="s">
        <v>32</v>
      </c>
      <c r="Z26" s="44"/>
      <c r="AA26" s="44" t="s">
        <v>35</v>
      </c>
      <c r="AB26" s="44" t="s">
        <v>45</v>
      </c>
      <c r="AC26" s="44"/>
      <c r="AD26" s="44" t="s">
        <v>33</v>
      </c>
    </row>
    <row r="27" spans="2:30" s="11" customFormat="1" ht="45" customHeight="1">
      <c r="B27" s="44">
        <v>8</v>
      </c>
      <c r="C27" s="44">
        <v>4</v>
      </c>
      <c r="D27" s="44" t="s">
        <v>42</v>
      </c>
      <c r="E27" s="44" t="s">
        <v>43</v>
      </c>
      <c r="F27" s="121"/>
      <c r="G27" s="44" t="s">
        <v>119</v>
      </c>
      <c r="H27" s="44">
        <v>1</v>
      </c>
      <c r="I27" s="44" t="s">
        <v>27</v>
      </c>
      <c r="J27" s="47">
        <v>8.4</v>
      </c>
      <c r="K27" s="47">
        <v>4.5</v>
      </c>
      <c r="L27" s="47">
        <v>0.49</v>
      </c>
      <c r="M27" s="47">
        <f t="shared" si="5"/>
        <v>4.2</v>
      </c>
      <c r="N27" s="80">
        <f t="shared" si="1"/>
        <v>5.8333333333333327E-2</v>
      </c>
      <c r="O27" s="47">
        <v>23</v>
      </c>
      <c r="P27" s="47">
        <f t="shared" si="2"/>
        <v>0.5</v>
      </c>
      <c r="Q27" s="44">
        <v>4</v>
      </c>
      <c r="R27" s="45" t="s">
        <v>251</v>
      </c>
      <c r="S27" s="44" t="s">
        <v>211</v>
      </c>
      <c r="T27" s="46">
        <v>1</v>
      </c>
      <c r="U27" s="47">
        <v>4.5</v>
      </c>
      <c r="V27" s="47">
        <v>9.1999999999999993</v>
      </c>
      <c r="W27" s="47">
        <f t="shared" si="4"/>
        <v>0.48913043478260876</v>
      </c>
      <c r="X27" s="46">
        <v>13</v>
      </c>
      <c r="Y27" s="44" t="s">
        <v>32</v>
      </c>
      <c r="Z27" s="44"/>
      <c r="AA27" s="44" t="s">
        <v>33</v>
      </c>
      <c r="AB27" s="44" t="s">
        <v>34</v>
      </c>
      <c r="AC27" s="44"/>
      <c r="AD27" s="44" t="s">
        <v>33</v>
      </c>
    </row>
    <row r="28" spans="2:30" s="11" customFormat="1" ht="45" customHeight="1">
      <c r="B28" s="44">
        <v>8</v>
      </c>
      <c r="C28" s="44">
        <v>4</v>
      </c>
      <c r="D28" s="44" t="s">
        <v>42</v>
      </c>
      <c r="E28" s="44" t="s">
        <v>43</v>
      </c>
      <c r="F28" s="122"/>
      <c r="G28" s="44" t="s">
        <v>120</v>
      </c>
      <c r="H28" s="44">
        <v>2</v>
      </c>
      <c r="I28" s="44" t="s">
        <v>27</v>
      </c>
      <c r="J28" s="47">
        <v>9.1999999999999993</v>
      </c>
      <c r="K28" s="47">
        <v>4</v>
      </c>
      <c r="L28" s="47">
        <v>0.49</v>
      </c>
      <c r="M28" s="47">
        <f t="shared" si="5"/>
        <v>4.5999999999999996</v>
      </c>
      <c r="N28" s="80">
        <f t="shared" si="1"/>
        <v>5.3260869565217396E-2</v>
      </c>
      <c r="O28" s="47">
        <v>24</v>
      </c>
      <c r="P28" s="47">
        <f t="shared" si="2"/>
        <v>0.5</v>
      </c>
      <c r="Q28" s="44">
        <v>4</v>
      </c>
      <c r="R28" s="45" t="s">
        <v>251</v>
      </c>
      <c r="S28" s="44" t="s">
        <v>212</v>
      </c>
      <c r="T28" s="46">
        <v>2</v>
      </c>
      <c r="U28" s="47">
        <v>4</v>
      </c>
      <c r="V28" s="47">
        <v>9.1999999999999993</v>
      </c>
      <c r="W28" s="47">
        <f t="shared" si="4"/>
        <v>0.43478260869565222</v>
      </c>
      <c r="X28" s="46">
        <v>11</v>
      </c>
      <c r="Y28" s="44" t="s">
        <v>32</v>
      </c>
      <c r="Z28" s="44"/>
      <c r="AA28" s="44" t="s">
        <v>35</v>
      </c>
      <c r="AB28" s="44" t="s">
        <v>32</v>
      </c>
      <c r="AC28" s="44"/>
      <c r="AD28" s="44" t="s">
        <v>33</v>
      </c>
    </row>
    <row r="29" spans="2:30" s="11" customFormat="1" ht="45" customHeight="1">
      <c r="B29" s="52">
        <v>10</v>
      </c>
      <c r="C29" s="52">
        <v>5</v>
      </c>
      <c r="D29" s="52" t="s">
        <v>48</v>
      </c>
      <c r="E29" s="52" t="s">
        <v>52</v>
      </c>
      <c r="F29" s="115" t="s">
        <v>262</v>
      </c>
      <c r="G29" s="52" t="s">
        <v>131</v>
      </c>
      <c r="H29" s="52">
        <v>2</v>
      </c>
      <c r="I29" s="52" t="s">
        <v>27</v>
      </c>
      <c r="J29" s="55">
        <v>7</v>
      </c>
      <c r="K29" s="55">
        <v>4.2</v>
      </c>
      <c r="L29" s="55">
        <v>0.4</v>
      </c>
      <c r="M29" s="55">
        <f t="shared" si="5"/>
        <v>3.5</v>
      </c>
      <c r="N29" s="76">
        <f t="shared" si="1"/>
        <v>5.7142857142857148E-2</v>
      </c>
      <c r="O29" s="55">
        <v>25</v>
      </c>
      <c r="P29" s="55">
        <f t="shared" si="2"/>
        <v>0.5</v>
      </c>
      <c r="Q29" s="52">
        <v>5</v>
      </c>
      <c r="R29" s="53" t="s">
        <v>262</v>
      </c>
      <c r="S29" s="52" t="s">
        <v>221</v>
      </c>
      <c r="T29" s="54">
        <v>2</v>
      </c>
      <c r="U29" s="55">
        <v>4.8</v>
      </c>
      <c r="V29" s="55">
        <v>8.3000000000000007</v>
      </c>
      <c r="W29" s="55">
        <f t="shared" si="4"/>
        <v>0.57831325301204817</v>
      </c>
      <c r="X29" s="54">
        <v>15</v>
      </c>
      <c r="Y29" s="52" t="s">
        <v>16</v>
      </c>
      <c r="Z29" s="52"/>
      <c r="AA29" s="52" t="s">
        <v>33</v>
      </c>
      <c r="AB29" s="52" t="s">
        <v>56</v>
      </c>
      <c r="AC29" s="52"/>
      <c r="AD29" s="52" t="s">
        <v>56</v>
      </c>
    </row>
    <row r="30" spans="2:30" s="11" customFormat="1" ht="45">
      <c r="B30" s="52">
        <v>10</v>
      </c>
      <c r="C30" s="52">
        <v>5</v>
      </c>
      <c r="D30" s="52" t="s">
        <v>48</v>
      </c>
      <c r="E30" s="52" t="s">
        <v>52</v>
      </c>
      <c r="F30" s="123"/>
      <c r="G30" s="52" t="s">
        <v>130</v>
      </c>
      <c r="H30" s="52">
        <v>1</v>
      </c>
      <c r="I30" s="52" t="s">
        <v>27</v>
      </c>
      <c r="J30" s="55">
        <v>7</v>
      </c>
      <c r="K30" s="55">
        <v>4.2</v>
      </c>
      <c r="L30" s="55">
        <v>0.41</v>
      </c>
      <c r="M30" s="55">
        <f t="shared" si="5"/>
        <v>3.5</v>
      </c>
      <c r="N30" s="76">
        <f t="shared" si="1"/>
        <v>5.8571428571428566E-2</v>
      </c>
      <c r="O30" s="55">
        <v>26</v>
      </c>
      <c r="P30" s="55">
        <f t="shared" si="2"/>
        <v>0.5</v>
      </c>
      <c r="Q30" s="52">
        <v>5</v>
      </c>
      <c r="R30" s="53" t="s">
        <v>262</v>
      </c>
      <c r="S30" s="52" t="s">
        <v>220</v>
      </c>
      <c r="T30" s="54">
        <v>1</v>
      </c>
      <c r="U30" s="55">
        <v>4.3</v>
      </c>
      <c r="V30" s="55">
        <v>7</v>
      </c>
      <c r="W30" s="55">
        <f t="shared" si="4"/>
        <v>0.61428571428571421</v>
      </c>
      <c r="X30" s="54">
        <v>16</v>
      </c>
      <c r="Y30" s="52" t="s">
        <v>16</v>
      </c>
      <c r="Z30" s="52"/>
      <c r="AA30" s="52" t="s">
        <v>33</v>
      </c>
      <c r="AB30" s="52" t="s">
        <v>34</v>
      </c>
      <c r="AC30" s="52"/>
      <c r="AD30" s="52" t="s">
        <v>33</v>
      </c>
    </row>
    <row r="31" spans="2:30" s="11" customFormat="1" ht="45">
      <c r="B31" s="52">
        <v>10</v>
      </c>
      <c r="C31" s="52">
        <v>5</v>
      </c>
      <c r="D31" s="52" t="s">
        <v>48</v>
      </c>
      <c r="E31" s="52" t="s">
        <v>52</v>
      </c>
      <c r="F31" s="116"/>
      <c r="G31" s="52" t="s">
        <v>132</v>
      </c>
      <c r="H31" s="52">
        <v>3</v>
      </c>
      <c r="I31" s="52" t="s">
        <v>27</v>
      </c>
      <c r="J31" s="55">
        <v>8.3000000000000007</v>
      </c>
      <c r="K31" s="55">
        <v>4.2</v>
      </c>
      <c r="L31" s="55">
        <v>0.48</v>
      </c>
      <c r="M31" s="55">
        <f t="shared" si="5"/>
        <v>4.1500000000000004</v>
      </c>
      <c r="N31" s="76">
        <f t="shared" si="1"/>
        <v>5.7831325301204814E-2</v>
      </c>
      <c r="O31" s="55">
        <v>27</v>
      </c>
      <c r="P31" s="55">
        <f t="shared" si="2"/>
        <v>0.5</v>
      </c>
      <c r="Q31" s="52">
        <v>5</v>
      </c>
      <c r="R31" s="53" t="s">
        <v>262</v>
      </c>
      <c r="S31" s="52" t="s">
        <v>222</v>
      </c>
      <c r="T31" s="54">
        <v>3</v>
      </c>
      <c r="U31" s="55">
        <v>10.029999999999999</v>
      </c>
      <c r="V31" s="55">
        <v>14.6</v>
      </c>
      <c r="W31" s="55">
        <f t="shared" si="4"/>
        <v>0.68698630136986294</v>
      </c>
      <c r="X31" s="54">
        <v>17</v>
      </c>
      <c r="Y31" s="52" t="s">
        <v>16</v>
      </c>
      <c r="Z31" s="52"/>
      <c r="AA31" s="52" t="s">
        <v>33</v>
      </c>
      <c r="AB31" s="52" t="s">
        <v>16</v>
      </c>
      <c r="AC31" s="52"/>
      <c r="AD31" s="52" t="s">
        <v>33</v>
      </c>
    </row>
    <row r="32" spans="2:30" s="11" customFormat="1" ht="45">
      <c r="B32" s="40">
        <v>7</v>
      </c>
      <c r="C32" s="40">
        <v>7</v>
      </c>
      <c r="D32" s="40" t="s">
        <v>39</v>
      </c>
      <c r="E32" s="40" t="s">
        <v>40</v>
      </c>
      <c r="F32" s="103" t="s">
        <v>247</v>
      </c>
      <c r="G32" s="40" t="s">
        <v>110</v>
      </c>
      <c r="H32" s="40">
        <v>5</v>
      </c>
      <c r="I32" s="40" t="s">
        <v>27</v>
      </c>
      <c r="J32" s="43">
        <v>7.5</v>
      </c>
      <c r="K32" s="43">
        <v>3.8</v>
      </c>
      <c r="L32" s="43">
        <v>0.51</v>
      </c>
      <c r="M32" s="43">
        <f t="shared" si="5"/>
        <v>3.75</v>
      </c>
      <c r="N32" s="81">
        <f t="shared" si="1"/>
        <v>6.8000000000000005E-2</v>
      </c>
      <c r="O32" s="43">
        <v>28</v>
      </c>
      <c r="P32" s="43">
        <f t="shared" si="2"/>
        <v>0.5</v>
      </c>
      <c r="Q32" s="40">
        <v>7</v>
      </c>
      <c r="R32" s="41" t="s">
        <v>247</v>
      </c>
      <c r="S32" s="40" t="s">
        <v>203</v>
      </c>
      <c r="T32" s="42">
        <v>5</v>
      </c>
      <c r="U32" s="43">
        <v>4.3</v>
      </c>
      <c r="V32" s="43">
        <v>7.5</v>
      </c>
      <c r="W32" s="43">
        <f t="shared" si="4"/>
        <v>0.57333333333333336</v>
      </c>
      <c r="X32" s="42">
        <v>18</v>
      </c>
      <c r="Y32" s="40" t="s">
        <v>32</v>
      </c>
      <c r="Z32" s="40"/>
      <c r="AA32" s="40" t="s">
        <v>41</v>
      </c>
      <c r="AB32" s="40" t="s">
        <v>34</v>
      </c>
      <c r="AC32" s="40"/>
      <c r="AD32" s="40" t="s">
        <v>41</v>
      </c>
    </row>
    <row r="33" spans="2:30" s="11" customFormat="1" ht="45">
      <c r="B33" s="40">
        <v>7</v>
      </c>
      <c r="C33" s="40">
        <v>7</v>
      </c>
      <c r="D33" s="40" t="s">
        <v>39</v>
      </c>
      <c r="E33" s="40" t="s">
        <v>40</v>
      </c>
      <c r="F33" s="104"/>
      <c r="G33" s="40" t="s">
        <v>111</v>
      </c>
      <c r="H33" s="40">
        <v>6</v>
      </c>
      <c r="I33" s="40" t="s">
        <v>27</v>
      </c>
      <c r="J33" s="43">
        <v>7.5</v>
      </c>
      <c r="K33" s="43">
        <v>3.8</v>
      </c>
      <c r="L33" s="43">
        <v>0.51</v>
      </c>
      <c r="M33" s="43">
        <f t="shared" si="5"/>
        <v>3.75</v>
      </c>
      <c r="N33" s="81">
        <f t="shared" si="1"/>
        <v>6.8000000000000005E-2</v>
      </c>
      <c r="O33" s="43">
        <v>29</v>
      </c>
      <c r="P33" s="43">
        <f t="shared" si="2"/>
        <v>0.5</v>
      </c>
      <c r="Q33" s="40">
        <v>9</v>
      </c>
      <c r="R33" s="41" t="s">
        <v>245</v>
      </c>
      <c r="S33" s="40" t="s">
        <v>204</v>
      </c>
      <c r="T33" s="42">
        <v>6</v>
      </c>
      <c r="U33" s="43">
        <v>3.7</v>
      </c>
      <c r="V33" s="43">
        <v>7.5</v>
      </c>
      <c r="W33" s="43">
        <f t="shared" si="4"/>
        <v>0.49333333333333335</v>
      </c>
      <c r="X33" s="42">
        <v>40</v>
      </c>
      <c r="Y33" s="40" t="s">
        <v>32</v>
      </c>
      <c r="Z33" s="40"/>
      <c r="AA33" s="40" t="s">
        <v>41</v>
      </c>
      <c r="AB33" s="40" t="s">
        <v>34</v>
      </c>
      <c r="AC33" s="40"/>
      <c r="AD33" s="40" t="s">
        <v>41</v>
      </c>
    </row>
    <row r="34" spans="2:30" s="11" customFormat="1" ht="45">
      <c r="B34" s="40">
        <v>7</v>
      </c>
      <c r="C34" s="40">
        <v>7</v>
      </c>
      <c r="D34" s="40" t="s">
        <v>39</v>
      </c>
      <c r="E34" s="40" t="s">
        <v>40</v>
      </c>
      <c r="F34" s="104"/>
      <c r="G34" s="40" t="s">
        <v>107</v>
      </c>
      <c r="H34" s="40">
        <v>2</v>
      </c>
      <c r="I34" s="40" t="s">
        <v>27</v>
      </c>
      <c r="J34" s="43">
        <v>7.4</v>
      </c>
      <c r="K34" s="43">
        <v>3.8</v>
      </c>
      <c r="L34" s="43">
        <v>0.51</v>
      </c>
      <c r="M34" s="43">
        <f t="shared" si="5"/>
        <v>3.7</v>
      </c>
      <c r="N34" s="81">
        <f t="shared" si="1"/>
        <v>6.8918918918918923E-2</v>
      </c>
      <c r="O34" s="43">
        <v>30</v>
      </c>
      <c r="P34" s="43">
        <f t="shared" si="2"/>
        <v>0.5</v>
      </c>
      <c r="Q34" s="40">
        <v>7</v>
      </c>
      <c r="R34" s="41" t="s">
        <v>247</v>
      </c>
      <c r="S34" s="40" t="s">
        <v>200</v>
      </c>
      <c r="T34" s="42">
        <v>2</v>
      </c>
      <c r="U34" s="43">
        <v>4.4000000000000004</v>
      </c>
      <c r="V34" s="43">
        <v>7.4</v>
      </c>
      <c r="W34" s="43">
        <f t="shared" si="4"/>
        <v>0.59459459459459463</v>
      </c>
      <c r="X34" s="42">
        <v>19</v>
      </c>
      <c r="Y34" s="40" t="s">
        <v>32</v>
      </c>
      <c r="Z34" s="40"/>
      <c r="AA34" s="40" t="s">
        <v>33</v>
      </c>
      <c r="AB34" s="40" t="s">
        <v>34</v>
      </c>
      <c r="AC34" s="40"/>
      <c r="AD34" s="40" t="s">
        <v>41</v>
      </c>
    </row>
    <row r="35" spans="2:30" s="10" customFormat="1" ht="45">
      <c r="B35" s="40">
        <v>7</v>
      </c>
      <c r="C35" s="40">
        <v>7</v>
      </c>
      <c r="D35" s="40" t="s">
        <v>39</v>
      </c>
      <c r="E35" s="40" t="s">
        <v>40</v>
      </c>
      <c r="F35" s="104"/>
      <c r="G35" s="40" t="s">
        <v>108</v>
      </c>
      <c r="H35" s="40">
        <v>3</v>
      </c>
      <c r="I35" s="40" t="s">
        <v>27</v>
      </c>
      <c r="J35" s="43">
        <v>7</v>
      </c>
      <c r="K35" s="43">
        <v>3.8</v>
      </c>
      <c r="L35" s="43">
        <v>0.51</v>
      </c>
      <c r="M35" s="43">
        <f t="shared" si="5"/>
        <v>3.5</v>
      </c>
      <c r="N35" s="81">
        <f t="shared" si="1"/>
        <v>7.2857142857142856E-2</v>
      </c>
      <c r="O35" s="43">
        <v>31</v>
      </c>
      <c r="P35" s="43">
        <f t="shared" si="2"/>
        <v>0.5</v>
      </c>
      <c r="Q35" s="40">
        <v>7</v>
      </c>
      <c r="R35" s="41" t="s">
        <v>247</v>
      </c>
      <c r="S35" s="40" t="s">
        <v>201</v>
      </c>
      <c r="T35" s="42">
        <v>3</v>
      </c>
      <c r="U35" s="43">
        <v>5</v>
      </c>
      <c r="V35" s="43">
        <v>7</v>
      </c>
      <c r="W35" s="43">
        <f t="shared" si="4"/>
        <v>0.7142857142857143</v>
      </c>
      <c r="X35" s="42">
        <v>22</v>
      </c>
      <c r="Y35" s="40" t="s">
        <v>32</v>
      </c>
      <c r="Z35" s="40"/>
      <c r="AA35" s="40" t="s">
        <v>41</v>
      </c>
      <c r="AB35" s="40" t="s">
        <v>34</v>
      </c>
      <c r="AC35" s="40"/>
      <c r="AD35" s="40" t="s">
        <v>41</v>
      </c>
    </row>
    <row r="36" spans="2:30" s="10" customFormat="1" ht="45">
      <c r="B36" s="40">
        <v>7</v>
      </c>
      <c r="C36" s="40">
        <v>7</v>
      </c>
      <c r="D36" s="40" t="s">
        <v>39</v>
      </c>
      <c r="E36" s="40" t="s">
        <v>40</v>
      </c>
      <c r="F36" s="104"/>
      <c r="G36" s="40" t="s">
        <v>109</v>
      </c>
      <c r="H36" s="40">
        <v>4</v>
      </c>
      <c r="I36" s="40" t="s">
        <v>27</v>
      </c>
      <c r="J36" s="43">
        <v>7</v>
      </c>
      <c r="K36" s="43">
        <v>3.8</v>
      </c>
      <c r="L36" s="43">
        <v>0.51</v>
      </c>
      <c r="M36" s="43">
        <f t="shared" si="5"/>
        <v>3.5</v>
      </c>
      <c r="N36" s="81">
        <f t="shared" si="1"/>
        <v>7.2857142857142856E-2</v>
      </c>
      <c r="O36" s="43">
        <v>32</v>
      </c>
      <c r="P36" s="43">
        <f t="shared" si="2"/>
        <v>0.5</v>
      </c>
      <c r="Q36" s="40">
        <v>7</v>
      </c>
      <c r="R36" s="41" t="s">
        <v>247</v>
      </c>
      <c r="S36" s="40" t="s">
        <v>202</v>
      </c>
      <c r="T36" s="42">
        <v>4</v>
      </c>
      <c r="U36" s="43">
        <v>4.7</v>
      </c>
      <c r="V36" s="43">
        <v>7.5</v>
      </c>
      <c r="W36" s="43">
        <f t="shared" si="4"/>
        <v>0.62666666666666671</v>
      </c>
      <c r="X36" s="42">
        <v>21</v>
      </c>
      <c r="Y36" s="40" t="s">
        <v>32</v>
      </c>
      <c r="Z36" s="40"/>
      <c r="AA36" s="40" t="s">
        <v>41</v>
      </c>
      <c r="AB36" s="40" t="s">
        <v>34</v>
      </c>
      <c r="AC36" s="40"/>
      <c r="AD36" s="40" t="s">
        <v>41</v>
      </c>
    </row>
    <row r="37" spans="2:30" s="10" customFormat="1" ht="30" customHeight="1">
      <c r="B37" s="40">
        <v>7</v>
      </c>
      <c r="C37" s="40">
        <v>7</v>
      </c>
      <c r="D37" s="40" t="s">
        <v>39</v>
      </c>
      <c r="E37" s="40" t="s">
        <v>40</v>
      </c>
      <c r="F37" s="104"/>
      <c r="G37" s="40" t="s">
        <v>106</v>
      </c>
      <c r="H37" s="40">
        <v>1</v>
      </c>
      <c r="I37" s="40" t="s">
        <v>27</v>
      </c>
      <c r="J37" s="43">
        <v>6.65</v>
      </c>
      <c r="K37" s="43">
        <v>3.8</v>
      </c>
      <c r="L37" s="43">
        <v>0.51</v>
      </c>
      <c r="M37" s="43">
        <f t="shared" si="5"/>
        <v>3.3250000000000002</v>
      </c>
      <c r="N37" s="81">
        <f t="shared" ref="N37:N68" si="6">L37/J37</f>
        <v>7.6691729323308269E-2</v>
      </c>
      <c r="O37" s="43">
        <v>33</v>
      </c>
      <c r="P37" s="43">
        <f t="shared" ref="P37:P68" si="7">M37/J37</f>
        <v>0.5</v>
      </c>
      <c r="Q37" s="40">
        <v>7</v>
      </c>
      <c r="R37" s="41" t="s">
        <v>247</v>
      </c>
      <c r="S37" s="40" t="s">
        <v>199</v>
      </c>
      <c r="T37" s="42">
        <v>1</v>
      </c>
      <c r="U37" s="43">
        <v>4.5999999999999996</v>
      </c>
      <c r="V37" s="43">
        <v>7.4</v>
      </c>
      <c r="W37" s="43">
        <f t="shared" si="4"/>
        <v>0.62162162162162149</v>
      </c>
      <c r="X37" s="42">
        <v>20</v>
      </c>
      <c r="Y37" s="40" t="s">
        <v>32</v>
      </c>
      <c r="Z37" s="40"/>
      <c r="AA37" s="40" t="s">
        <v>33</v>
      </c>
      <c r="AB37" s="40" t="s">
        <v>34</v>
      </c>
      <c r="AC37" s="40"/>
      <c r="AD37" s="40" t="s">
        <v>41</v>
      </c>
    </row>
    <row r="38" spans="2:30" s="10" customFormat="1" ht="30" customHeight="1">
      <c r="B38" s="40">
        <v>7</v>
      </c>
      <c r="C38" s="40">
        <v>7</v>
      </c>
      <c r="D38" s="40" t="s">
        <v>39</v>
      </c>
      <c r="E38" s="40" t="s">
        <v>40</v>
      </c>
      <c r="F38" s="104"/>
      <c r="G38" s="40" t="s">
        <v>112</v>
      </c>
      <c r="H38" s="40">
        <v>7</v>
      </c>
      <c r="I38" s="40" t="s">
        <v>27</v>
      </c>
      <c r="J38" s="43">
        <v>6.5</v>
      </c>
      <c r="K38" s="43">
        <v>3.8</v>
      </c>
      <c r="L38" s="43">
        <v>0.5</v>
      </c>
      <c r="M38" s="43">
        <f t="shared" si="5"/>
        <v>3.25</v>
      </c>
      <c r="N38" s="81">
        <f t="shared" si="6"/>
        <v>7.6923076923076927E-2</v>
      </c>
      <c r="O38" s="43">
        <v>34</v>
      </c>
      <c r="P38" s="43">
        <f t="shared" si="7"/>
        <v>0.5</v>
      </c>
      <c r="Q38" s="40">
        <v>9</v>
      </c>
      <c r="R38" s="41" t="s">
        <v>245</v>
      </c>
      <c r="S38" s="40" t="s">
        <v>205</v>
      </c>
      <c r="T38" s="42">
        <v>7</v>
      </c>
      <c r="U38" s="43">
        <v>3.4</v>
      </c>
      <c r="V38" s="43">
        <v>7.8</v>
      </c>
      <c r="W38" s="43">
        <f t="shared" si="4"/>
        <v>0.4358974358974359</v>
      </c>
      <c r="X38" s="42">
        <v>42</v>
      </c>
      <c r="Y38" s="40" t="s">
        <v>32</v>
      </c>
      <c r="Z38" s="40"/>
      <c r="AA38" s="40" t="s">
        <v>41</v>
      </c>
      <c r="AB38" s="40" t="s">
        <v>34</v>
      </c>
      <c r="AC38" s="40"/>
      <c r="AD38" s="40" t="s">
        <v>41</v>
      </c>
    </row>
    <row r="39" spans="2:30" s="10" customFormat="1" ht="30">
      <c r="B39" s="28">
        <v>4</v>
      </c>
      <c r="C39" s="28">
        <v>7</v>
      </c>
      <c r="D39" s="28" t="s">
        <v>30</v>
      </c>
      <c r="E39" s="28" t="s">
        <v>31</v>
      </c>
      <c r="F39" s="104"/>
      <c r="G39" s="28" t="s">
        <v>74</v>
      </c>
      <c r="H39" s="28">
        <v>6</v>
      </c>
      <c r="I39" s="28" t="s">
        <v>27</v>
      </c>
      <c r="J39" s="31">
        <v>6.5</v>
      </c>
      <c r="K39" s="31">
        <v>5</v>
      </c>
      <c r="L39" s="31">
        <v>0.57999999999999996</v>
      </c>
      <c r="M39" s="31">
        <f t="shared" si="5"/>
        <v>3.25</v>
      </c>
      <c r="N39" s="82">
        <f t="shared" si="6"/>
        <v>8.9230769230769225E-2</v>
      </c>
      <c r="O39" s="31">
        <v>35</v>
      </c>
      <c r="P39" s="31">
        <f t="shared" si="7"/>
        <v>0.5</v>
      </c>
      <c r="Q39" s="28">
        <v>7</v>
      </c>
      <c r="R39" s="29" t="s">
        <v>247</v>
      </c>
      <c r="S39" s="28" t="s">
        <v>170</v>
      </c>
      <c r="T39" s="30">
        <v>6</v>
      </c>
      <c r="U39" s="31">
        <v>5.5</v>
      </c>
      <c r="V39" s="31">
        <v>7</v>
      </c>
      <c r="W39" s="31">
        <f t="shared" si="4"/>
        <v>0.7857142857142857</v>
      </c>
      <c r="X39" s="30">
        <v>26</v>
      </c>
      <c r="Y39" s="28" t="s">
        <v>32</v>
      </c>
      <c r="Z39" s="28"/>
      <c r="AA39" s="28" t="s">
        <v>35</v>
      </c>
      <c r="AB39" s="28" t="s">
        <v>34</v>
      </c>
      <c r="AC39" s="28"/>
      <c r="AD39" s="28" t="s">
        <v>35</v>
      </c>
    </row>
    <row r="40" spans="2:30" s="10" customFormat="1" ht="30">
      <c r="B40" s="28">
        <v>4</v>
      </c>
      <c r="C40" s="28">
        <v>7</v>
      </c>
      <c r="D40" s="28" t="s">
        <v>30</v>
      </c>
      <c r="E40" s="28" t="s">
        <v>31</v>
      </c>
      <c r="F40" s="104"/>
      <c r="G40" s="28" t="s">
        <v>73</v>
      </c>
      <c r="H40" s="28">
        <v>5</v>
      </c>
      <c r="I40" s="28" t="s">
        <v>27</v>
      </c>
      <c r="J40" s="31">
        <v>6.35</v>
      </c>
      <c r="K40" s="31">
        <v>5</v>
      </c>
      <c r="L40" s="31">
        <v>0.57999999999999996</v>
      </c>
      <c r="M40" s="31">
        <f t="shared" si="5"/>
        <v>3.1749999999999998</v>
      </c>
      <c r="N40" s="82">
        <f t="shared" si="6"/>
        <v>9.1338582677165353E-2</v>
      </c>
      <c r="O40" s="31">
        <v>36</v>
      </c>
      <c r="P40" s="31">
        <f t="shared" si="7"/>
        <v>0.5</v>
      </c>
      <c r="Q40" s="28">
        <v>9</v>
      </c>
      <c r="R40" s="29" t="s">
        <v>245</v>
      </c>
      <c r="S40" s="28" t="s">
        <v>169</v>
      </c>
      <c r="T40" s="30">
        <v>5</v>
      </c>
      <c r="U40" s="31">
        <v>3</v>
      </c>
      <c r="V40" s="31">
        <v>6.5</v>
      </c>
      <c r="W40" s="31">
        <f t="shared" si="4"/>
        <v>0.46153846153846156</v>
      </c>
      <c r="X40" s="30">
        <v>41</v>
      </c>
      <c r="Y40" s="28" t="s">
        <v>32</v>
      </c>
      <c r="Z40" s="28"/>
      <c r="AA40" s="28" t="s">
        <v>35</v>
      </c>
      <c r="AB40" s="28" t="s">
        <v>34</v>
      </c>
      <c r="AC40" s="28"/>
      <c r="AD40" s="28" t="s">
        <v>35</v>
      </c>
    </row>
    <row r="41" spans="2:30" s="10" customFormat="1" ht="30">
      <c r="B41" s="28">
        <v>4</v>
      </c>
      <c r="C41" s="28">
        <v>7</v>
      </c>
      <c r="D41" s="28" t="s">
        <v>30</v>
      </c>
      <c r="E41" s="28" t="s">
        <v>31</v>
      </c>
      <c r="F41" s="104"/>
      <c r="G41" s="28" t="s">
        <v>75</v>
      </c>
      <c r="H41" s="28">
        <v>7</v>
      </c>
      <c r="I41" s="28" t="s">
        <v>27</v>
      </c>
      <c r="J41" s="31">
        <v>7</v>
      </c>
      <c r="K41" s="31">
        <v>5</v>
      </c>
      <c r="L41" s="31">
        <v>0.67</v>
      </c>
      <c r="M41" s="31">
        <f t="shared" si="5"/>
        <v>3.5</v>
      </c>
      <c r="N41" s="82">
        <f t="shared" si="6"/>
        <v>9.5714285714285724E-2</v>
      </c>
      <c r="O41" s="31">
        <v>37</v>
      </c>
      <c r="P41" s="31">
        <f t="shared" si="7"/>
        <v>0.5</v>
      </c>
      <c r="Q41" s="28">
        <v>7</v>
      </c>
      <c r="R41" s="29" t="s">
        <v>247</v>
      </c>
      <c r="S41" s="28" t="s">
        <v>171</v>
      </c>
      <c r="T41" s="30">
        <v>7</v>
      </c>
      <c r="U41" s="31">
        <v>5.2</v>
      </c>
      <c r="V41" s="31">
        <v>7</v>
      </c>
      <c r="W41" s="31">
        <f t="shared" si="4"/>
        <v>0.74285714285714288</v>
      </c>
      <c r="X41" s="30">
        <v>24</v>
      </c>
      <c r="Y41" s="28" t="s">
        <v>32</v>
      </c>
      <c r="Z41" s="28"/>
      <c r="AA41" s="28" t="s">
        <v>35</v>
      </c>
      <c r="AB41" s="28" t="s">
        <v>34</v>
      </c>
      <c r="AC41" s="28"/>
      <c r="AD41" s="28" t="s">
        <v>35</v>
      </c>
    </row>
    <row r="42" spans="2:30" s="10" customFormat="1" ht="45" customHeight="1">
      <c r="B42" s="28">
        <v>4</v>
      </c>
      <c r="C42" s="28">
        <v>7</v>
      </c>
      <c r="D42" s="28" t="s">
        <v>30</v>
      </c>
      <c r="E42" s="28" t="s">
        <v>31</v>
      </c>
      <c r="F42" s="104"/>
      <c r="G42" s="28" t="s">
        <v>77</v>
      </c>
      <c r="H42" s="28">
        <v>9</v>
      </c>
      <c r="I42" s="28" t="s">
        <v>27</v>
      </c>
      <c r="J42" s="31">
        <v>7</v>
      </c>
      <c r="K42" s="31">
        <v>5</v>
      </c>
      <c r="L42" s="31">
        <v>0.67</v>
      </c>
      <c r="M42" s="31">
        <f t="shared" si="5"/>
        <v>3.5</v>
      </c>
      <c r="N42" s="82">
        <f t="shared" si="6"/>
        <v>9.5714285714285724E-2</v>
      </c>
      <c r="O42" s="31">
        <v>38</v>
      </c>
      <c r="P42" s="31">
        <f t="shared" si="7"/>
        <v>0.5</v>
      </c>
      <c r="Q42" s="28">
        <v>7</v>
      </c>
      <c r="R42" s="29" t="s">
        <v>247</v>
      </c>
      <c r="S42" s="28" t="s">
        <v>173</v>
      </c>
      <c r="T42" s="30">
        <v>9</v>
      </c>
      <c r="U42" s="31">
        <v>5.8</v>
      </c>
      <c r="V42" s="31">
        <v>7.1</v>
      </c>
      <c r="W42" s="31">
        <f t="shared" si="4"/>
        <v>0.81690140845070425</v>
      </c>
      <c r="X42" s="30">
        <v>27</v>
      </c>
      <c r="Y42" s="28" t="s">
        <v>32</v>
      </c>
      <c r="Z42" s="28"/>
      <c r="AA42" s="28" t="s">
        <v>35</v>
      </c>
      <c r="AB42" s="28" t="s">
        <v>34</v>
      </c>
      <c r="AC42" s="28"/>
      <c r="AD42" s="28" t="s">
        <v>35</v>
      </c>
    </row>
    <row r="43" spans="2:30" s="10" customFormat="1" ht="30">
      <c r="B43" s="28">
        <v>4</v>
      </c>
      <c r="C43" s="28">
        <v>7</v>
      </c>
      <c r="D43" s="28" t="s">
        <v>30</v>
      </c>
      <c r="E43" s="28" t="s">
        <v>31</v>
      </c>
      <c r="F43" s="105"/>
      <c r="G43" s="28" t="s">
        <v>76</v>
      </c>
      <c r="H43" s="28">
        <v>8</v>
      </c>
      <c r="I43" s="28" t="s">
        <v>27</v>
      </c>
      <c r="J43" s="31">
        <v>6.7</v>
      </c>
      <c r="K43" s="31">
        <v>5</v>
      </c>
      <c r="L43" s="31">
        <v>0.69</v>
      </c>
      <c r="M43" s="31">
        <f t="shared" si="5"/>
        <v>3.35</v>
      </c>
      <c r="N43" s="82">
        <f t="shared" si="6"/>
        <v>0.10298507462686567</v>
      </c>
      <c r="O43" s="31">
        <v>39</v>
      </c>
      <c r="P43" s="31">
        <f t="shared" si="7"/>
        <v>0.5</v>
      </c>
      <c r="Q43" s="28">
        <v>7</v>
      </c>
      <c r="R43" s="29" t="s">
        <v>247</v>
      </c>
      <c r="S43" s="28" t="s">
        <v>172</v>
      </c>
      <c r="T43" s="30">
        <v>8</v>
      </c>
      <c r="U43" s="31">
        <v>5.55</v>
      </c>
      <c r="V43" s="31">
        <v>7</v>
      </c>
      <c r="W43" s="31">
        <f t="shared" si="4"/>
        <v>0.79285714285714282</v>
      </c>
      <c r="X43" s="30">
        <v>25</v>
      </c>
      <c r="Y43" s="28" t="s">
        <v>32</v>
      </c>
      <c r="Z43" s="28"/>
      <c r="AA43" s="28" t="s">
        <v>35</v>
      </c>
      <c r="AB43" s="28" t="s">
        <v>34</v>
      </c>
      <c r="AC43" s="28"/>
      <c r="AD43" s="28" t="s">
        <v>35</v>
      </c>
    </row>
    <row r="44" spans="2:30" s="12" customFormat="1" ht="30">
      <c r="B44" s="28">
        <v>4</v>
      </c>
      <c r="C44" s="28">
        <v>8</v>
      </c>
      <c r="D44" s="28" t="s">
        <v>30</v>
      </c>
      <c r="E44" s="28" t="s">
        <v>31</v>
      </c>
      <c r="F44" s="109" t="s">
        <v>248</v>
      </c>
      <c r="G44" s="28" t="s">
        <v>78</v>
      </c>
      <c r="H44" s="28">
        <v>10</v>
      </c>
      <c r="I44" s="28" t="s">
        <v>27</v>
      </c>
      <c r="J44" s="31">
        <v>7.1</v>
      </c>
      <c r="K44" s="31">
        <v>5</v>
      </c>
      <c r="L44" s="31">
        <v>0.8</v>
      </c>
      <c r="M44" s="31">
        <f t="shared" si="5"/>
        <v>3.55</v>
      </c>
      <c r="N44" s="82">
        <f t="shared" si="6"/>
        <v>0.11267605633802819</v>
      </c>
      <c r="O44" s="31">
        <v>40</v>
      </c>
      <c r="P44" s="31">
        <f t="shared" si="7"/>
        <v>0.5</v>
      </c>
      <c r="Q44" s="28">
        <v>8</v>
      </c>
      <c r="R44" s="29" t="s">
        <v>248</v>
      </c>
      <c r="S44" s="28" t="s">
        <v>174</v>
      </c>
      <c r="T44" s="30">
        <v>10</v>
      </c>
      <c r="U44" s="31">
        <v>5.8</v>
      </c>
      <c r="V44" s="31">
        <v>7.8</v>
      </c>
      <c r="W44" s="31">
        <f t="shared" si="4"/>
        <v>0.74358974358974361</v>
      </c>
      <c r="X44" s="30">
        <v>23</v>
      </c>
      <c r="Y44" s="28" t="s">
        <v>32</v>
      </c>
      <c r="Z44" s="28"/>
      <c r="AA44" s="28" t="s">
        <v>35</v>
      </c>
      <c r="AB44" s="28" t="s">
        <v>34</v>
      </c>
      <c r="AC44" s="28"/>
      <c r="AD44" s="28" t="s">
        <v>35</v>
      </c>
    </row>
    <row r="45" spans="2:30" s="12" customFormat="1" ht="45">
      <c r="B45" s="40">
        <v>7</v>
      </c>
      <c r="C45" s="40">
        <v>8</v>
      </c>
      <c r="D45" s="40" t="s">
        <v>39</v>
      </c>
      <c r="E45" s="40" t="s">
        <v>40</v>
      </c>
      <c r="F45" s="110"/>
      <c r="G45" s="40" t="s">
        <v>118</v>
      </c>
      <c r="H45" s="40">
        <v>13</v>
      </c>
      <c r="I45" s="40" t="s">
        <v>27</v>
      </c>
      <c r="J45" s="43">
        <v>5.01</v>
      </c>
      <c r="K45" s="43">
        <v>3.8</v>
      </c>
      <c r="L45" s="43">
        <v>0.48</v>
      </c>
      <c r="M45" s="43">
        <f t="shared" si="5"/>
        <v>2.5049999999999999</v>
      </c>
      <c r="N45" s="81">
        <f t="shared" si="6"/>
        <v>9.580838323353294E-2</v>
      </c>
      <c r="O45" s="43">
        <v>41</v>
      </c>
      <c r="P45" s="43">
        <f t="shared" si="7"/>
        <v>0.5</v>
      </c>
      <c r="Q45" s="40"/>
      <c r="R45" s="41"/>
      <c r="S45" s="40"/>
      <c r="T45" s="42"/>
      <c r="U45" s="43"/>
      <c r="V45" s="43"/>
      <c r="W45" s="43"/>
      <c r="X45" s="42"/>
      <c r="Y45" s="40"/>
      <c r="Z45" s="40"/>
      <c r="AA45" s="40"/>
      <c r="AB45" s="40"/>
      <c r="AC45" s="40"/>
      <c r="AD45" s="40"/>
    </row>
    <row r="46" spans="2:30" s="12" customFormat="1" ht="30">
      <c r="B46" s="28">
        <v>4</v>
      </c>
      <c r="C46" s="28">
        <v>8</v>
      </c>
      <c r="D46" s="28" t="s">
        <v>30</v>
      </c>
      <c r="E46" s="28" t="s">
        <v>31</v>
      </c>
      <c r="F46" s="110"/>
      <c r="G46" s="28" t="s">
        <v>69</v>
      </c>
      <c r="H46" s="28">
        <v>1</v>
      </c>
      <c r="I46" s="28" t="s">
        <v>27</v>
      </c>
      <c r="J46" s="31">
        <v>6.6</v>
      </c>
      <c r="K46" s="31">
        <v>5</v>
      </c>
      <c r="L46" s="31">
        <v>0.57999999999999996</v>
      </c>
      <c r="M46" s="31">
        <f t="shared" si="5"/>
        <v>3.3</v>
      </c>
      <c r="N46" s="82">
        <f t="shared" si="6"/>
        <v>8.7878787878787876E-2</v>
      </c>
      <c r="O46" s="31">
        <v>42</v>
      </c>
      <c r="P46" s="31">
        <f t="shared" si="7"/>
        <v>0.5</v>
      </c>
      <c r="Q46" s="28">
        <v>8</v>
      </c>
      <c r="R46" s="29" t="s">
        <v>248</v>
      </c>
      <c r="S46" s="28" t="s">
        <v>165</v>
      </c>
      <c r="T46" s="30">
        <v>1</v>
      </c>
      <c r="U46" s="31">
        <v>4</v>
      </c>
      <c r="V46" s="31">
        <v>6.7</v>
      </c>
      <c r="W46" s="31">
        <f t="shared" ref="W46:W62" si="8">U46/V46</f>
        <v>0.59701492537313428</v>
      </c>
      <c r="X46" s="30">
        <v>30</v>
      </c>
      <c r="Y46" s="28" t="s">
        <v>32</v>
      </c>
      <c r="Z46" s="28"/>
      <c r="AA46" s="28" t="s">
        <v>33</v>
      </c>
      <c r="AB46" s="28" t="s">
        <v>34</v>
      </c>
      <c r="AC46" s="28"/>
      <c r="AD46" s="28" t="s">
        <v>33</v>
      </c>
    </row>
    <row r="47" spans="2:30" s="12" customFormat="1" ht="30">
      <c r="B47" s="28">
        <v>4</v>
      </c>
      <c r="C47" s="28">
        <v>8</v>
      </c>
      <c r="D47" s="28" t="s">
        <v>30</v>
      </c>
      <c r="E47" s="28" t="s">
        <v>31</v>
      </c>
      <c r="F47" s="110"/>
      <c r="G47" s="28" t="s">
        <v>70</v>
      </c>
      <c r="H47" s="28">
        <v>2</v>
      </c>
      <c r="I47" s="28" t="s">
        <v>27</v>
      </c>
      <c r="J47" s="31">
        <v>6.7</v>
      </c>
      <c r="K47" s="31">
        <v>5</v>
      </c>
      <c r="L47" s="31">
        <v>0.57999999999999996</v>
      </c>
      <c r="M47" s="31">
        <f t="shared" si="5"/>
        <v>3.35</v>
      </c>
      <c r="N47" s="82">
        <f t="shared" si="6"/>
        <v>8.6567164179104469E-2</v>
      </c>
      <c r="O47" s="31">
        <v>43</v>
      </c>
      <c r="P47" s="31">
        <f t="shared" si="7"/>
        <v>0.5</v>
      </c>
      <c r="Q47" s="28">
        <v>8</v>
      </c>
      <c r="R47" s="29" t="s">
        <v>248</v>
      </c>
      <c r="S47" s="28" t="s">
        <v>166</v>
      </c>
      <c r="T47" s="30">
        <v>2</v>
      </c>
      <c r="U47" s="31">
        <v>3.9</v>
      </c>
      <c r="V47" s="31">
        <v>7.3</v>
      </c>
      <c r="W47" s="31">
        <f t="shared" si="8"/>
        <v>0.53424657534246578</v>
      </c>
      <c r="X47" s="30">
        <v>32</v>
      </c>
      <c r="Y47" s="28" t="s">
        <v>32</v>
      </c>
      <c r="Z47" s="28"/>
      <c r="AA47" s="28" t="s">
        <v>33</v>
      </c>
      <c r="AB47" s="28" t="s">
        <v>34</v>
      </c>
      <c r="AC47" s="28"/>
      <c r="AD47" s="28" t="s">
        <v>33</v>
      </c>
    </row>
    <row r="48" spans="2:30" s="12" customFormat="1" ht="45">
      <c r="B48" s="60">
        <v>12</v>
      </c>
      <c r="C48" s="60">
        <v>8</v>
      </c>
      <c r="D48" s="61" t="s">
        <v>50</v>
      </c>
      <c r="E48" s="62" t="s">
        <v>54</v>
      </c>
      <c r="F48" s="110"/>
      <c r="G48" s="62" t="s">
        <v>151</v>
      </c>
      <c r="H48" s="60">
        <v>8</v>
      </c>
      <c r="I48" s="61" t="s">
        <v>27</v>
      </c>
      <c r="J48" s="65">
        <v>6.85</v>
      </c>
      <c r="K48" s="65">
        <v>4.5</v>
      </c>
      <c r="L48" s="65">
        <v>0.56999999999999995</v>
      </c>
      <c r="M48" s="65">
        <f t="shared" si="5"/>
        <v>3.4249999999999998</v>
      </c>
      <c r="N48" s="83">
        <f t="shared" si="6"/>
        <v>8.3211678832116789E-2</v>
      </c>
      <c r="O48" s="65">
        <v>44</v>
      </c>
      <c r="P48" s="65">
        <f t="shared" si="7"/>
        <v>0.5</v>
      </c>
      <c r="Q48" s="60">
        <v>9</v>
      </c>
      <c r="R48" s="63" t="s">
        <v>245</v>
      </c>
      <c r="S48" s="62" t="s">
        <v>239</v>
      </c>
      <c r="T48" s="64">
        <v>8</v>
      </c>
      <c r="U48" s="66">
        <v>3.9</v>
      </c>
      <c r="V48" s="66">
        <v>9.4</v>
      </c>
      <c r="W48" s="67">
        <f t="shared" si="8"/>
        <v>0.41489361702127658</v>
      </c>
      <c r="X48" s="74">
        <v>43</v>
      </c>
      <c r="Y48" s="61" t="s">
        <v>16</v>
      </c>
      <c r="Z48" s="61"/>
      <c r="AA48" s="62" t="s">
        <v>33</v>
      </c>
      <c r="AB48" s="62" t="s">
        <v>34</v>
      </c>
      <c r="AC48" s="61"/>
      <c r="AD48" s="62" t="s">
        <v>35</v>
      </c>
    </row>
    <row r="49" spans="2:30" s="13" customFormat="1" ht="45" customHeight="1">
      <c r="B49" s="28">
        <v>4</v>
      </c>
      <c r="C49" s="28">
        <v>8</v>
      </c>
      <c r="D49" s="28" t="s">
        <v>30</v>
      </c>
      <c r="E49" s="28" t="s">
        <v>31</v>
      </c>
      <c r="F49" s="110"/>
      <c r="G49" s="28" t="s">
        <v>72</v>
      </c>
      <c r="H49" s="28">
        <v>4</v>
      </c>
      <c r="I49" s="28" t="s">
        <v>27</v>
      </c>
      <c r="J49" s="31">
        <v>7.2</v>
      </c>
      <c r="K49" s="31">
        <v>5</v>
      </c>
      <c r="L49" s="31">
        <v>0.57999999999999996</v>
      </c>
      <c r="M49" s="31">
        <f t="shared" si="5"/>
        <v>3.6</v>
      </c>
      <c r="N49" s="82">
        <f t="shared" si="6"/>
        <v>8.0555555555555547E-2</v>
      </c>
      <c r="O49" s="92">
        <v>45</v>
      </c>
      <c r="P49" s="31">
        <f t="shared" si="7"/>
        <v>0.5</v>
      </c>
      <c r="Q49" s="28">
        <v>8</v>
      </c>
      <c r="R49" s="29" t="s">
        <v>248</v>
      </c>
      <c r="S49" s="28" t="s">
        <v>168</v>
      </c>
      <c r="T49" s="30">
        <v>4</v>
      </c>
      <c r="U49" s="31">
        <v>4.3499999999999996</v>
      </c>
      <c r="V49" s="31">
        <v>7.2</v>
      </c>
      <c r="W49" s="31">
        <f t="shared" si="8"/>
        <v>0.60416666666666663</v>
      </c>
      <c r="X49" s="30">
        <v>30</v>
      </c>
      <c r="Y49" s="28" t="s">
        <v>32</v>
      </c>
      <c r="Z49" s="28"/>
      <c r="AA49" s="28" t="s">
        <v>33</v>
      </c>
      <c r="AB49" s="28" t="s">
        <v>34</v>
      </c>
      <c r="AC49" s="28"/>
      <c r="AD49" s="28" t="s">
        <v>33</v>
      </c>
    </row>
    <row r="50" spans="2:30" s="13" customFormat="1" ht="30" customHeight="1">
      <c r="B50" s="60">
        <v>12</v>
      </c>
      <c r="C50" s="60">
        <v>8</v>
      </c>
      <c r="D50" s="61" t="s">
        <v>50</v>
      </c>
      <c r="E50" s="62" t="s">
        <v>54</v>
      </c>
      <c r="F50" s="110"/>
      <c r="G50" s="62" t="s">
        <v>144</v>
      </c>
      <c r="H50" s="60">
        <v>1</v>
      </c>
      <c r="I50" s="61" t="s">
        <v>27</v>
      </c>
      <c r="J50" s="65">
        <v>8</v>
      </c>
      <c r="K50" s="65">
        <v>4.5</v>
      </c>
      <c r="L50" s="65">
        <v>0.65</v>
      </c>
      <c r="M50" s="67">
        <f t="shared" si="5"/>
        <v>4</v>
      </c>
      <c r="N50" s="83">
        <f t="shared" si="6"/>
        <v>8.1250000000000003E-2</v>
      </c>
      <c r="O50" s="65">
        <v>46</v>
      </c>
      <c r="P50" s="65">
        <f t="shared" si="7"/>
        <v>0.5</v>
      </c>
      <c r="Q50" s="60">
        <v>8</v>
      </c>
      <c r="R50" s="63" t="s">
        <v>248</v>
      </c>
      <c r="S50" s="62" t="s">
        <v>232</v>
      </c>
      <c r="T50" s="64">
        <v>1</v>
      </c>
      <c r="U50" s="65">
        <v>5</v>
      </c>
      <c r="V50" s="65">
        <v>8.1999999999999993</v>
      </c>
      <c r="W50" s="67">
        <f t="shared" si="8"/>
        <v>0.60975609756097571</v>
      </c>
      <c r="X50" s="74">
        <v>29</v>
      </c>
      <c r="Y50" s="61" t="s">
        <v>32</v>
      </c>
      <c r="Z50" s="61"/>
      <c r="AA50" s="61" t="s">
        <v>41</v>
      </c>
      <c r="AB50" s="62" t="s">
        <v>56</v>
      </c>
      <c r="AC50" s="61"/>
      <c r="AD50" s="62" t="s">
        <v>56</v>
      </c>
    </row>
    <row r="51" spans="2:30" s="13" customFormat="1" ht="30">
      <c r="B51" s="28">
        <v>4</v>
      </c>
      <c r="C51" s="28">
        <v>8</v>
      </c>
      <c r="D51" s="28" t="s">
        <v>30</v>
      </c>
      <c r="E51" s="28" t="s">
        <v>31</v>
      </c>
      <c r="F51" s="110"/>
      <c r="G51" s="28" t="s">
        <v>71</v>
      </c>
      <c r="H51" s="28">
        <v>3</v>
      </c>
      <c r="I51" s="28" t="s">
        <v>27</v>
      </c>
      <c r="J51" s="31">
        <v>7.3</v>
      </c>
      <c r="K51" s="31">
        <v>5</v>
      </c>
      <c r="L51" s="31">
        <v>0.57999999999999996</v>
      </c>
      <c r="M51" s="31">
        <f t="shared" si="5"/>
        <v>3.65</v>
      </c>
      <c r="N51" s="82">
        <f t="shared" si="6"/>
        <v>7.9452054794520541E-2</v>
      </c>
      <c r="O51" s="92">
        <v>47</v>
      </c>
      <c r="P51" s="31">
        <f t="shared" si="7"/>
        <v>0.5</v>
      </c>
      <c r="Q51" s="28">
        <v>8</v>
      </c>
      <c r="R51" s="29" t="s">
        <v>248</v>
      </c>
      <c r="S51" s="28" t="s">
        <v>167</v>
      </c>
      <c r="T51" s="30">
        <v>3</v>
      </c>
      <c r="U51" s="31">
        <v>3.8</v>
      </c>
      <c r="V51" s="31">
        <v>7.3</v>
      </c>
      <c r="W51" s="31">
        <f t="shared" si="8"/>
        <v>0.52054794520547942</v>
      </c>
      <c r="X51" s="30">
        <v>35</v>
      </c>
      <c r="Y51" s="28" t="s">
        <v>32</v>
      </c>
      <c r="Z51" s="28"/>
      <c r="AA51" s="28" t="s">
        <v>33</v>
      </c>
      <c r="AB51" s="28" t="s">
        <v>34</v>
      </c>
      <c r="AC51" s="28"/>
      <c r="AD51" s="28" t="s">
        <v>33</v>
      </c>
    </row>
    <row r="52" spans="2:30" s="13" customFormat="1" ht="45">
      <c r="B52" s="40">
        <v>7</v>
      </c>
      <c r="C52" s="40">
        <v>8</v>
      </c>
      <c r="D52" s="40" t="s">
        <v>39</v>
      </c>
      <c r="E52" s="40" t="s">
        <v>40</v>
      </c>
      <c r="F52" s="110"/>
      <c r="G52" s="40" t="s">
        <v>117</v>
      </c>
      <c r="H52" s="40">
        <v>12</v>
      </c>
      <c r="I52" s="40" t="s">
        <v>27</v>
      </c>
      <c r="J52" s="43">
        <v>6.2</v>
      </c>
      <c r="K52" s="43">
        <v>3.8</v>
      </c>
      <c r="L52" s="43">
        <v>0.47</v>
      </c>
      <c r="M52" s="43">
        <f t="shared" si="5"/>
        <v>3.1</v>
      </c>
      <c r="N52" s="81">
        <f t="shared" si="6"/>
        <v>7.5806451612903225E-2</v>
      </c>
      <c r="O52" s="93">
        <v>48</v>
      </c>
      <c r="P52" s="43">
        <f t="shared" si="7"/>
        <v>0.5</v>
      </c>
      <c r="Q52" s="40">
        <v>8</v>
      </c>
      <c r="R52" s="41" t="s">
        <v>248</v>
      </c>
      <c r="S52" s="40" t="s">
        <v>210</v>
      </c>
      <c r="T52" s="42">
        <v>12</v>
      </c>
      <c r="U52" s="43">
        <v>3.7</v>
      </c>
      <c r="V52" s="43">
        <v>6.2</v>
      </c>
      <c r="W52" s="43">
        <f t="shared" si="8"/>
        <v>0.59677419354838712</v>
      </c>
      <c r="X52" s="42">
        <v>30</v>
      </c>
      <c r="Y52" s="40" t="s">
        <v>28</v>
      </c>
      <c r="Z52" s="40"/>
      <c r="AA52" s="40" t="s">
        <v>33</v>
      </c>
      <c r="AB52" s="40" t="s">
        <v>34</v>
      </c>
      <c r="AC52" s="40"/>
      <c r="AD52" s="40" t="s">
        <v>33</v>
      </c>
    </row>
    <row r="53" spans="2:30" s="13" customFormat="1" ht="45">
      <c r="B53" s="40">
        <v>7</v>
      </c>
      <c r="C53" s="40">
        <v>8</v>
      </c>
      <c r="D53" s="40" t="s">
        <v>39</v>
      </c>
      <c r="E53" s="40" t="s">
        <v>40</v>
      </c>
      <c r="F53" s="110"/>
      <c r="G53" s="40" t="s">
        <v>114</v>
      </c>
      <c r="H53" s="40">
        <v>9</v>
      </c>
      <c r="I53" s="40" t="s">
        <v>27</v>
      </c>
      <c r="J53" s="43">
        <v>7.3</v>
      </c>
      <c r="K53" s="43">
        <v>3.8</v>
      </c>
      <c r="L53" s="43">
        <v>0.51</v>
      </c>
      <c r="M53" s="43">
        <f t="shared" si="5"/>
        <v>3.65</v>
      </c>
      <c r="N53" s="81">
        <f t="shared" si="6"/>
        <v>6.9863013698630141E-2</v>
      </c>
      <c r="O53" s="93">
        <v>50</v>
      </c>
      <c r="P53" s="43">
        <f t="shared" si="7"/>
        <v>0.5</v>
      </c>
      <c r="Q53" s="40">
        <v>8</v>
      </c>
      <c r="R53" s="41" t="s">
        <v>248</v>
      </c>
      <c r="S53" s="40" t="s">
        <v>207</v>
      </c>
      <c r="T53" s="42">
        <v>9</v>
      </c>
      <c r="U53" s="43">
        <v>3.85</v>
      </c>
      <c r="V53" s="43">
        <v>7.3</v>
      </c>
      <c r="W53" s="43">
        <f t="shared" si="8"/>
        <v>0.5273972602739726</v>
      </c>
      <c r="X53" s="42">
        <v>31</v>
      </c>
      <c r="Y53" s="40" t="s">
        <v>28</v>
      </c>
      <c r="Z53" s="40"/>
      <c r="AA53" s="40" t="s">
        <v>33</v>
      </c>
      <c r="AB53" s="40" t="s">
        <v>34</v>
      </c>
      <c r="AC53" s="40"/>
      <c r="AD53" s="40" t="s">
        <v>33</v>
      </c>
    </row>
    <row r="54" spans="2:30" s="13" customFormat="1" ht="45">
      <c r="B54" s="40">
        <v>7</v>
      </c>
      <c r="C54" s="40">
        <v>8</v>
      </c>
      <c r="D54" s="40" t="s">
        <v>39</v>
      </c>
      <c r="E54" s="40" t="s">
        <v>40</v>
      </c>
      <c r="F54" s="110"/>
      <c r="G54" s="40" t="s">
        <v>116</v>
      </c>
      <c r="H54" s="40">
        <v>11</v>
      </c>
      <c r="I54" s="40" t="s">
        <v>27</v>
      </c>
      <c r="J54" s="43">
        <v>6.8</v>
      </c>
      <c r="K54" s="43">
        <v>3.8</v>
      </c>
      <c r="L54" s="43">
        <v>0.48</v>
      </c>
      <c r="M54" s="43">
        <f t="shared" si="5"/>
        <v>3.4</v>
      </c>
      <c r="N54" s="81">
        <f t="shared" si="6"/>
        <v>7.0588235294117646E-2</v>
      </c>
      <c r="O54" s="93">
        <v>51</v>
      </c>
      <c r="P54" s="43">
        <f t="shared" si="7"/>
        <v>0.5</v>
      </c>
      <c r="Q54" s="40">
        <v>8</v>
      </c>
      <c r="R54" s="41" t="s">
        <v>248</v>
      </c>
      <c r="S54" s="40" t="s">
        <v>209</v>
      </c>
      <c r="T54" s="42">
        <v>11</v>
      </c>
      <c r="U54" s="43">
        <v>3.5</v>
      </c>
      <c r="V54" s="43">
        <v>6.8</v>
      </c>
      <c r="W54" s="43">
        <f t="shared" si="8"/>
        <v>0.51470588235294124</v>
      </c>
      <c r="X54" s="42">
        <v>32</v>
      </c>
      <c r="Y54" s="40" t="s">
        <v>28</v>
      </c>
      <c r="Z54" s="40"/>
      <c r="AA54" s="40" t="s">
        <v>33</v>
      </c>
      <c r="AB54" s="40" t="s">
        <v>34</v>
      </c>
      <c r="AC54" s="40"/>
      <c r="AD54" s="40" t="s">
        <v>33</v>
      </c>
    </row>
    <row r="55" spans="2:30" s="13" customFormat="1" ht="45">
      <c r="B55" s="60">
        <v>12</v>
      </c>
      <c r="C55" s="60">
        <v>8</v>
      </c>
      <c r="D55" s="61" t="s">
        <v>50</v>
      </c>
      <c r="E55" s="62" t="s">
        <v>54</v>
      </c>
      <c r="F55" s="110"/>
      <c r="G55" s="62" t="s">
        <v>149</v>
      </c>
      <c r="H55" s="60">
        <v>6</v>
      </c>
      <c r="I55" s="61" t="s">
        <v>27</v>
      </c>
      <c r="J55" s="65">
        <v>8.5</v>
      </c>
      <c r="K55" s="65">
        <v>4.5</v>
      </c>
      <c r="L55" s="65">
        <v>0.56000000000000005</v>
      </c>
      <c r="M55" s="65">
        <f t="shared" si="5"/>
        <v>4.25</v>
      </c>
      <c r="N55" s="83">
        <f t="shared" si="6"/>
        <v>6.5882352941176475E-2</v>
      </c>
      <c r="O55" s="65">
        <v>52</v>
      </c>
      <c r="P55" s="65">
        <f t="shared" si="7"/>
        <v>0.5</v>
      </c>
      <c r="Q55" s="60">
        <v>8</v>
      </c>
      <c r="R55" s="63" t="s">
        <v>248</v>
      </c>
      <c r="S55" s="62" t="s">
        <v>237</v>
      </c>
      <c r="T55" s="64">
        <v>6</v>
      </c>
      <c r="U55" s="66">
        <v>4.5</v>
      </c>
      <c r="V55" s="66">
        <v>9.5</v>
      </c>
      <c r="W55" s="67">
        <f t="shared" si="8"/>
        <v>0.47368421052631576</v>
      </c>
      <c r="X55" s="74">
        <v>40</v>
      </c>
      <c r="Y55" s="61" t="s">
        <v>32</v>
      </c>
      <c r="Z55" s="61"/>
      <c r="AA55" s="62" t="s">
        <v>33</v>
      </c>
      <c r="AB55" s="62" t="s">
        <v>34</v>
      </c>
      <c r="AC55" s="61"/>
      <c r="AD55" s="62" t="s">
        <v>35</v>
      </c>
    </row>
    <row r="56" spans="2:30" s="13" customFormat="1" ht="45">
      <c r="B56" s="40">
        <v>7</v>
      </c>
      <c r="C56" s="40">
        <v>8</v>
      </c>
      <c r="D56" s="40" t="s">
        <v>39</v>
      </c>
      <c r="E56" s="40" t="s">
        <v>40</v>
      </c>
      <c r="F56" s="110"/>
      <c r="G56" s="40" t="s">
        <v>115</v>
      </c>
      <c r="H56" s="40">
        <v>10</v>
      </c>
      <c r="I56" s="40" t="s">
        <v>27</v>
      </c>
      <c r="J56" s="43">
        <v>7.1</v>
      </c>
      <c r="K56" s="43">
        <v>3.8</v>
      </c>
      <c r="L56" s="43">
        <v>0.48</v>
      </c>
      <c r="M56" s="43">
        <f t="shared" si="5"/>
        <v>3.55</v>
      </c>
      <c r="N56" s="81">
        <f t="shared" si="6"/>
        <v>6.7605633802816908E-2</v>
      </c>
      <c r="O56" s="93">
        <v>53</v>
      </c>
      <c r="P56" s="43">
        <f t="shared" si="7"/>
        <v>0.5</v>
      </c>
      <c r="Q56" s="40">
        <v>8</v>
      </c>
      <c r="R56" s="41" t="s">
        <v>248</v>
      </c>
      <c r="S56" s="40" t="s">
        <v>208</v>
      </c>
      <c r="T56" s="42">
        <v>10</v>
      </c>
      <c r="U56" s="43">
        <v>3.7</v>
      </c>
      <c r="V56" s="43">
        <v>7.1</v>
      </c>
      <c r="W56" s="43">
        <f t="shared" si="8"/>
        <v>0.52112676056338036</v>
      </c>
      <c r="X56" s="42">
        <v>30</v>
      </c>
      <c r="Y56" s="40" t="s">
        <v>28</v>
      </c>
      <c r="Z56" s="40"/>
      <c r="AA56" s="40" t="s">
        <v>33</v>
      </c>
      <c r="AB56" s="40" t="s">
        <v>34</v>
      </c>
      <c r="AC56" s="40"/>
      <c r="AD56" s="40" t="s">
        <v>33</v>
      </c>
    </row>
    <row r="57" spans="2:30" s="13" customFormat="1" ht="45">
      <c r="B57" s="40">
        <v>7</v>
      </c>
      <c r="C57" s="40">
        <v>8</v>
      </c>
      <c r="D57" s="40" t="s">
        <v>39</v>
      </c>
      <c r="E57" s="40" t="s">
        <v>40</v>
      </c>
      <c r="F57" s="110"/>
      <c r="G57" s="40" t="s">
        <v>113</v>
      </c>
      <c r="H57" s="40">
        <v>8</v>
      </c>
      <c r="I57" s="40" t="s">
        <v>27</v>
      </c>
      <c r="J57" s="43">
        <v>7.8</v>
      </c>
      <c r="K57" s="43">
        <v>3.8</v>
      </c>
      <c r="L57" s="43">
        <v>0.51</v>
      </c>
      <c r="M57" s="43">
        <f t="shared" si="5"/>
        <v>3.9</v>
      </c>
      <c r="N57" s="81">
        <f t="shared" si="6"/>
        <v>6.5384615384615388E-2</v>
      </c>
      <c r="O57" s="93">
        <v>54</v>
      </c>
      <c r="P57" s="43">
        <f t="shared" si="7"/>
        <v>0.5</v>
      </c>
      <c r="Q57" s="40">
        <v>8</v>
      </c>
      <c r="R57" s="41" t="s">
        <v>248</v>
      </c>
      <c r="S57" s="40" t="s">
        <v>206</v>
      </c>
      <c r="T57" s="42">
        <v>8</v>
      </c>
      <c r="U57" s="43">
        <v>4</v>
      </c>
      <c r="V57" s="43">
        <v>7.8</v>
      </c>
      <c r="W57" s="43">
        <f t="shared" si="8"/>
        <v>0.51282051282051289</v>
      </c>
      <c r="X57" s="42">
        <v>31</v>
      </c>
      <c r="Y57" s="40" t="s">
        <v>28</v>
      </c>
      <c r="Z57" s="40"/>
      <c r="AA57" s="40" t="s">
        <v>33</v>
      </c>
      <c r="AB57" s="40" t="s">
        <v>34</v>
      </c>
      <c r="AC57" s="40"/>
      <c r="AD57" s="40" t="s">
        <v>33</v>
      </c>
    </row>
    <row r="58" spans="2:30" s="13" customFormat="1" ht="45">
      <c r="B58" s="60">
        <v>12</v>
      </c>
      <c r="C58" s="60">
        <v>8</v>
      </c>
      <c r="D58" s="61" t="s">
        <v>50</v>
      </c>
      <c r="E58" s="62" t="s">
        <v>54</v>
      </c>
      <c r="F58" s="110"/>
      <c r="G58" s="62" t="s">
        <v>148</v>
      </c>
      <c r="H58" s="60">
        <v>5</v>
      </c>
      <c r="I58" s="61" t="s">
        <v>27</v>
      </c>
      <c r="J58" s="65">
        <v>8.8000000000000007</v>
      </c>
      <c r="K58" s="65">
        <v>4.5</v>
      </c>
      <c r="L58" s="65">
        <v>0.56999999999999995</v>
      </c>
      <c r="M58" s="65">
        <f t="shared" si="5"/>
        <v>4.4000000000000004</v>
      </c>
      <c r="N58" s="79">
        <f t="shared" si="6"/>
        <v>6.477272727272726E-2</v>
      </c>
      <c r="O58" s="65">
        <v>55</v>
      </c>
      <c r="P58" s="65">
        <f t="shared" si="7"/>
        <v>0.5</v>
      </c>
      <c r="Q58" s="60">
        <v>8</v>
      </c>
      <c r="R58" s="63" t="s">
        <v>248</v>
      </c>
      <c r="S58" s="62" t="s">
        <v>236</v>
      </c>
      <c r="T58" s="64">
        <v>5</v>
      </c>
      <c r="U58" s="65">
        <v>4.5</v>
      </c>
      <c r="V58" s="65">
        <v>8.8000000000000007</v>
      </c>
      <c r="W58" s="67">
        <f t="shared" si="8"/>
        <v>0.51136363636363635</v>
      </c>
      <c r="X58" s="74">
        <v>39</v>
      </c>
      <c r="Y58" s="61" t="s">
        <v>32</v>
      </c>
      <c r="Z58" s="61"/>
      <c r="AA58" s="62" t="s">
        <v>33</v>
      </c>
      <c r="AB58" s="62" t="s">
        <v>34</v>
      </c>
      <c r="AC58" s="61"/>
      <c r="AD58" s="62" t="s">
        <v>35</v>
      </c>
    </row>
    <row r="59" spans="2:30" s="13" customFormat="1" ht="45">
      <c r="B59" s="60">
        <v>12</v>
      </c>
      <c r="C59" s="60">
        <v>8</v>
      </c>
      <c r="D59" s="61" t="s">
        <v>50</v>
      </c>
      <c r="E59" s="62" t="s">
        <v>54</v>
      </c>
      <c r="F59" s="111"/>
      <c r="G59" s="62" t="s">
        <v>150</v>
      </c>
      <c r="H59" s="60">
        <v>7</v>
      </c>
      <c r="I59" s="61" t="s">
        <v>27</v>
      </c>
      <c r="J59" s="65">
        <v>9.5</v>
      </c>
      <c r="K59" s="65">
        <v>4.5</v>
      </c>
      <c r="L59" s="65">
        <v>0.55000000000000004</v>
      </c>
      <c r="M59" s="65">
        <f t="shared" si="5"/>
        <v>4.75</v>
      </c>
      <c r="N59" s="79">
        <f t="shared" si="6"/>
        <v>5.789473684210527E-2</v>
      </c>
      <c r="O59" s="65">
        <v>56</v>
      </c>
      <c r="P59" s="65">
        <f t="shared" si="7"/>
        <v>0.5</v>
      </c>
      <c r="Q59" s="60">
        <v>8</v>
      </c>
      <c r="R59" s="63" t="s">
        <v>248</v>
      </c>
      <c r="S59" s="62" t="s">
        <v>238</v>
      </c>
      <c r="T59" s="64">
        <v>7</v>
      </c>
      <c r="U59" s="65">
        <v>6</v>
      </c>
      <c r="V59" s="65">
        <v>9.5</v>
      </c>
      <c r="W59" s="67">
        <f t="shared" si="8"/>
        <v>0.63157894736842102</v>
      </c>
      <c r="X59" s="74">
        <v>28</v>
      </c>
      <c r="Y59" s="61" t="s">
        <v>32</v>
      </c>
      <c r="Z59" s="61"/>
      <c r="AA59" s="62" t="s">
        <v>33</v>
      </c>
      <c r="AB59" s="62" t="s">
        <v>34</v>
      </c>
      <c r="AC59" s="61"/>
      <c r="AD59" s="62" t="s">
        <v>35</v>
      </c>
    </row>
    <row r="60" spans="2:30" s="13" customFormat="1" ht="45">
      <c r="B60" s="32">
        <v>5</v>
      </c>
      <c r="C60" s="32">
        <v>9</v>
      </c>
      <c r="D60" s="32" t="s">
        <v>36</v>
      </c>
      <c r="E60" s="32" t="s">
        <v>37</v>
      </c>
      <c r="F60" s="112" t="s">
        <v>245</v>
      </c>
      <c r="G60" s="32" t="s">
        <v>95</v>
      </c>
      <c r="H60" s="32">
        <v>5</v>
      </c>
      <c r="I60" s="32" t="s">
        <v>27</v>
      </c>
      <c r="J60" s="35">
        <v>11.5</v>
      </c>
      <c r="K60" s="35">
        <v>5.5</v>
      </c>
      <c r="L60" s="35">
        <v>0.68</v>
      </c>
      <c r="M60" s="35">
        <f t="shared" si="5"/>
        <v>5.75</v>
      </c>
      <c r="N60" s="91">
        <f t="shared" si="6"/>
        <v>5.9130434782608703E-2</v>
      </c>
      <c r="O60" s="94">
        <v>58</v>
      </c>
      <c r="P60" s="35">
        <f t="shared" si="7"/>
        <v>0.5</v>
      </c>
      <c r="Q60" s="32">
        <v>9</v>
      </c>
      <c r="R60" s="33" t="s">
        <v>245</v>
      </c>
      <c r="S60" s="32" t="s">
        <v>190</v>
      </c>
      <c r="T60" s="34">
        <v>5</v>
      </c>
      <c r="U60" s="35">
        <v>4.8</v>
      </c>
      <c r="V60" s="35">
        <v>11.5</v>
      </c>
      <c r="W60" s="35">
        <f t="shared" si="8"/>
        <v>0.41739130434782606</v>
      </c>
      <c r="X60" s="34">
        <v>43</v>
      </c>
      <c r="Y60" s="32" t="s">
        <v>28</v>
      </c>
      <c r="Z60" s="32"/>
      <c r="AA60" s="32" t="s">
        <v>33</v>
      </c>
      <c r="AB60" s="32" t="s">
        <v>34</v>
      </c>
      <c r="AC60" s="32"/>
      <c r="AD60" s="32" t="s">
        <v>33</v>
      </c>
    </row>
    <row r="61" spans="2:30" s="13" customFormat="1" ht="45">
      <c r="B61" s="60">
        <v>12</v>
      </c>
      <c r="C61" s="60">
        <v>9</v>
      </c>
      <c r="D61" s="61" t="s">
        <v>50</v>
      </c>
      <c r="E61" s="62" t="s">
        <v>54</v>
      </c>
      <c r="F61" s="113"/>
      <c r="G61" s="62" t="s">
        <v>152</v>
      </c>
      <c r="H61" s="60">
        <v>9</v>
      </c>
      <c r="I61" s="61" t="s">
        <v>27</v>
      </c>
      <c r="J61" s="65">
        <v>9.4</v>
      </c>
      <c r="K61" s="65">
        <v>4.5</v>
      </c>
      <c r="L61" s="65">
        <v>0.56999999999999995</v>
      </c>
      <c r="M61" s="65">
        <f t="shared" si="5"/>
        <v>4.7</v>
      </c>
      <c r="N61" s="79">
        <f t="shared" si="6"/>
        <v>6.0638297872340416E-2</v>
      </c>
      <c r="O61" s="65">
        <v>59</v>
      </c>
      <c r="P61" s="65">
        <f t="shared" si="7"/>
        <v>0.5</v>
      </c>
      <c r="Q61" s="60">
        <v>9</v>
      </c>
      <c r="R61" s="63" t="s">
        <v>245</v>
      </c>
      <c r="S61" s="62" t="s">
        <v>240</v>
      </c>
      <c r="T61" s="64">
        <v>9</v>
      </c>
      <c r="U61" s="66">
        <v>3.8</v>
      </c>
      <c r="V61" s="66">
        <v>9.4</v>
      </c>
      <c r="W61" s="67">
        <f t="shared" si="8"/>
        <v>0.40425531914893614</v>
      </c>
      <c r="X61" s="74">
        <v>44</v>
      </c>
      <c r="Y61" s="61" t="s">
        <v>32</v>
      </c>
      <c r="Z61" s="61"/>
      <c r="AA61" s="62" t="s">
        <v>33</v>
      </c>
      <c r="AB61" s="62" t="s">
        <v>34</v>
      </c>
      <c r="AC61" s="61"/>
      <c r="AD61" s="62" t="s">
        <v>33</v>
      </c>
    </row>
    <row r="62" spans="2:30" s="14" customFormat="1" ht="45">
      <c r="B62" s="60">
        <v>12</v>
      </c>
      <c r="C62" s="60">
        <v>9</v>
      </c>
      <c r="D62" s="61" t="s">
        <v>50</v>
      </c>
      <c r="E62" s="62" t="s">
        <v>54</v>
      </c>
      <c r="F62" s="113"/>
      <c r="G62" s="62" t="s">
        <v>153</v>
      </c>
      <c r="H62" s="60">
        <v>10</v>
      </c>
      <c r="I62" s="61" t="s">
        <v>27</v>
      </c>
      <c r="J62" s="65">
        <v>9.4</v>
      </c>
      <c r="K62" s="65">
        <v>4.5</v>
      </c>
      <c r="L62" s="65">
        <v>0.57999999999999996</v>
      </c>
      <c r="M62" s="65">
        <f t="shared" si="5"/>
        <v>4.7</v>
      </c>
      <c r="N62" s="79">
        <f t="shared" si="6"/>
        <v>6.170212765957446E-2</v>
      </c>
      <c r="O62" s="65">
        <v>59</v>
      </c>
      <c r="P62" s="65">
        <f t="shared" si="7"/>
        <v>0.5</v>
      </c>
      <c r="Q62" s="60">
        <v>9</v>
      </c>
      <c r="R62" s="63" t="s">
        <v>245</v>
      </c>
      <c r="S62" s="62" t="s">
        <v>241</v>
      </c>
      <c r="T62" s="64">
        <v>10</v>
      </c>
      <c r="U62" s="66">
        <v>3.6</v>
      </c>
      <c r="V62" s="66">
        <v>9.4</v>
      </c>
      <c r="W62" s="67">
        <f t="shared" si="8"/>
        <v>0.38297872340425532</v>
      </c>
      <c r="X62" s="74">
        <v>45</v>
      </c>
      <c r="Y62" s="61" t="s">
        <v>16</v>
      </c>
      <c r="Z62" s="61"/>
      <c r="AA62" s="62" t="s">
        <v>33</v>
      </c>
      <c r="AB62" s="62" t="s">
        <v>34</v>
      </c>
      <c r="AC62" s="61"/>
      <c r="AD62" s="62" t="s">
        <v>33</v>
      </c>
    </row>
    <row r="63" spans="2:30" s="14" customFormat="1" ht="45">
      <c r="B63" s="60">
        <v>12</v>
      </c>
      <c r="C63" s="60">
        <v>9</v>
      </c>
      <c r="D63" s="61" t="s">
        <v>50</v>
      </c>
      <c r="E63" s="62" t="s">
        <v>54</v>
      </c>
      <c r="F63" s="113"/>
      <c r="G63" s="62" t="s">
        <v>154</v>
      </c>
      <c r="H63" s="60">
        <v>11</v>
      </c>
      <c r="I63" s="61" t="s">
        <v>27</v>
      </c>
      <c r="J63" s="65">
        <v>9</v>
      </c>
      <c r="K63" s="65">
        <v>4.5</v>
      </c>
      <c r="L63" s="65">
        <v>0.57999999999999996</v>
      </c>
      <c r="M63" s="65">
        <f t="shared" si="5"/>
        <v>4.5</v>
      </c>
      <c r="N63" s="79">
        <f t="shared" si="6"/>
        <v>6.4444444444444443E-2</v>
      </c>
      <c r="O63" s="65">
        <v>60</v>
      </c>
      <c r="P63" s="65">
        <f t="shared" si="7"/>
        <v>0.5</v>
      </c>
      <c r="Q63" s="60"/>
      <c r="R63" s="63"/>
      <c r="S63" s="62"/>
      <c r="T63" s="68"/>
      <c r="U63" s="66"/>
      <c r="V63" s="66"/>
      <c r="W63" s="66"/>
      <c r="X63" s="68"/>
      <c r="Y63" s="61"/>
      <c r="Z63" s="61"/>
      <c r="AA63" s="61"/>
      <c r="AB63" s="61"/>
      <c r="AC63" s="61"/>
      <c r="AD63" s="61"/>
    </row>
    <row r="64" spans="2:30" s="14" customFormat="1" ht="45">
      <c r="B64" s="32">
        <v>5</v>
      </c>
      <c r="C64" s="32">
        <v>9</v>
      </c>
      <c r="D64" s="32" t="s">
        <v>36</v>
      </c>
      <c r="E64" s="32" t="s">
        <v>37</v>
      </c>
      <c r="F64" s="113"/>
      <c r="G64" s="32" t="s">
        <v>96</v>
      </c>
      <c r="H64" s="32">
        <v>6</v>
      </c>
      <c r="I64" s="32" t="s">
        <v>27</v>
      </c>
      <c r="J64" s="35">
        <v>11.5</v>
      </c>
      <c r="K64" s="35">
        <v>5.5</v>
      </c>
      <c r="L64" s="35">
        <v>0.79</v>
      </c>
      <c r="M64" s="35">
        <f t="shared" si="5"/>
        <v>5.75</v>
      </c>
      <c r="N64" s="77">
        <f t="shared" si="6"/>
        <v>6.8695652173913047E-2</v>
      </c>
      <c r="O64" s="94">
        <v>61</v>
      </c>
      <c r="P64" s="35">
        <f t="shared" si="7"/>
        <v>0.5</v>
      </c>
      <c r="Q64" s="32">
        <v>9</v>
      </c>
      <c r="R64" s="33" t="s">
        <v>245</v>
      </c>
      <c r="S64" s="32" t="s">
        <v>191</v>
      </c>
      <c r="T64" s="34">
        <v>6</v>
      </c>
      <c r="U64" s="35">
        <v>4.5</v>
      </c>
      <c r="V64" s="35">
        <v>11.5</v>
      </c>
      <c r="W64" s="35">
        <f>U64/V64</f>
        <v>0.39130434782608697</v>
      </c>
      <c r="X64" s="34">
        <v>44</v>
      </c>
      <c r="Y64" s="32" t="s">
        <v>28</v>
      </c>
      <c r="Z64" s="32"/>
      <c r="AA64" s="32" t="s">
        <v>33</v>
      </c>
      <c r="AB64" s="32" t="s">
        <v>34</v>
      </c>
      <c r="AC64" s="32"/>
      <c r="AD64" s="32" t="s">
        <v>33</v>
      </c>
    </row>
    <row r="65" spans="2:30" s="14" customFormat="1" ht="30">
      <c r="B65" s="36">
        <v>6</v>
      </c>
      <c r="C65" s="36">
        <v>9</v>
      </c>
      <c r="D65" s="36" t="s">
        <v>38</v>
      </c>
      <c r="E65" s="36" t="s">
        <v>100</v>
      </c>
      <c r="F65" s="113"/>
      <c r="G65" s="36" t="s">
        <v>101</v>
      </c>
      <c r="H65" s="36">
        <v>1</v>
      </c>
      <c r="I65" s="36" t="s">
        <v>27</v>
      </c>
      <c r="J65" s="39">
        <v>8.1999999999999993</v>
      </c>
      <c r="K65" s="39">
        <v>6.2</v>
      </c>
      <c r="L65" s="39">
        <v>0.5</v>
      </c>
      <c r="M65" s="39">
        <f t="shared" si="5"/>
        <v>4.0999999999999996</v>
      </c>
      <c r="N65" s="84">
        <f t="shared" si="6"/>
        <v>6.0975609756097567E-2</v>
      </c>
      <c r="O65" s="95">
        <v>62</v>
      </c>
      <c r="P65" s="39">
        <f t="shared" si="7"/>
        <v>0.5</v>
      </c>
      <c r="Q65" s="36">
        <v>9</v>
      </c>
      <c r="R65" s="37" t="s">
        <v>245</v>
      </c>
      <c r="S65" s="36" t="s">
        <v>195</v>
      </c>
      <c r="T65" s="38">
        <v>1</v>
      </c>
      <c r="U65" s="39">
        <v>3.45</v>
      </c>
      <c r="V65" s="39">
        <v>9.4</v>
      </c>
      <c r="W65" s="39">
        <f>U65/V65</f>
        <v>0.36702127659574468</v>
      </c>
      <c r="X65" s="38">
        <v>52</v>
      </c>
      <c r="Y65" s="36" t="s">
        <v>16</v>
      </c>
      <c r="Z65" s="36"/>
      <c r="AA65" s="36" t="s">
        <v>33</v>
      </c>
      <c r="AB65" s="36" t="s">
        <v>34</v>
      </c>
      <c r="AC65" s="36"/>
      <c r="AD65" s="36" t="s">
        <v>33</v>
      </c>
    </row>
    <row r="66" spans="2:30" s="14" customFormat="1" ht="45" customHeight="1">
      <c r="B66" s="36">
        <v>6</v>
      </c>
      <c r="C66" s="36">
        <v>9</v>
      </c>
      <c r="D66" s="36" t="s">
        <v>38</v>
      </c>
      <c r="E66" s="36" t="s">
        <v>100</v>
      </c>
      <c r="F66" s="113"/>
      <c r="G66" s="36" t="s">
        <v>102</v>
      </c>
      <c r="H66" s="36">
        <v>2</v>
      </c>
      <c r="I66" s="36" t="s">
        <v>27</v>
      </c>
      <c r="J66" s="39">
        <v>9.4</v>
      </c>
      <c r="K66" s="39">
        <v>6.2</v>
      </c>
      <c r="L66" s="39">
        <v>0.5</v>
      </c>
      <c r="M66" s="39">
        <f t="shared" si="5"/>
        <v>4.7</v>
      </c>
      <c r="N66" s="84">
        <f t="shared" si="6"/>
        <v>5.3191489361702128E-2</v>
      </c>
      <c r="O66" s="95">
        <v>63</v>
      </c>
      <c r="P66" s="39">
        <f t="shared" si="7"/>
        <v>0.5</v>
      </c>
      <c r="Q66" s="36">
        <v>9</v>
      </c>
      <c r="R66" s="37" t="s">
        <v>245</v>
      </c>
      <c r="S66" s="36" t="s">
        <v>196</v>
      </c>
      <c r="T66" s="38">
        <v>2</v>
      </c>
      <c r="U66" s="39">
        <v>3.45</v>
      </c>
      <c r="V66" s="39">
        <v>9.9</v>
      </c>
      <c r="W66" s="39">
        <f>U66/V66</f>
        <v>0.34848484848484851</v>
      </c>
      <c r="X66" s="38">
        <v>53</v>
      </c>
      <c r="Y66" s="36" t="s">
        <v>16</v>
      </c>
      <c r="Z66" s="36"/>
      <c r="AA66" s="36" t="s">
        <v>33</v>
      </c>
      <c r="AB66" s="36" t="s">
        <v>34</v>
      </c>
      <c r="AC66" s="36"/>
      <c r="AD66" s="36" t="s">
        <v>33</v>
      </c>
    </row>
    <row r="67" spans="2:30" s="15" customFormat="1" ht="30">
      <c r="B67" s="36">
        <v>6</v>
      </c>
      <c r="C67" s="36">
        <v>9</v>
      </c>
      <c r="D67" s="36" t="s">
        <v>38</v>
      </c>
      <c r="E67" s="36" t="s">
        <v>100</v>
      </c>
      <c r="F67" s="113"/>
      <c r="G67" s="36" t="s">
        <v>103</v>
      </c>
      <c r="H67" s="36">
        <v>3</v>
      </c>
      <c r="I67" s="36" t="s">
        <v>27</v>
      </c>
      <c r="J67" s="39">
        <v>9.9</v>
      </c>
      <c r="K67" s="39">
        <v>6.2</v>
      </c>
      <c r="L67" s="39">
        <v>0.5</v>
      </c>
      <c r="M67" s="39">
        <f t="shared" si="5"/>
        <v>4.95</v>
      </c>
      <c r="N67" s="84">
        <f t="shared" si="6"/>
        <v>5.0505050505050504E-2</v>
      </c>
      <c r="O67" s="95">
        <v>64</v>
      </c>
      <c r="P67" s="39">
        <f t="shared" si="7"/>
        <v>0.5</v>
      </c>
      <c r="Q67" s="36">
        <v>9</v>
      </c>
      <c r="R67" s="37" t="s">
        <v>245</v>
      </c>
      <c r="S67" s="36" t="s">
        <v>197</v>
      </c>
      <c r="T67" s="38">
        <v>3</v>
      </c>
      <c r="U67" s="39">
        <v>3.45</v>
      </c>
      <c r="V67" s="39">
        <v>10.8</v>
      </c>
      <c r="W67" s="39">
        <f>U67/V67</f>
        <v>0.31944444444444442</v>
      </c>
      <c r="X67" s="38">
        <v>54</v>
      </c>
      <c r="Y67" s="36" t="s">
        <v>16</v>
      </c>
      <c r="Z67" s="36"/>
      <c r="AA67" s="36" t="s">
        <v>33</v>
      </c>
      <c r="AB67" s="36" t="s">
        <v>34</v>
      </c>
      <c r="AC67" s="36"/>
      <c r="AD67" s="36" t="s">
        <v>33</v>
      </c>
    </row>
    <row r="68" spans="2:30" s="15" customFormat="1" ht="30">
      <c r="B68" s="36">
        <v>6</v>
      </c>
      <c r="C68" s="36">
        <v>9</v>
      </c>
      <c r="D68" s="36" t="s">
        <v>38</v>
      </c>
      <c r="E68" s="36" t="s">
        <v>100</v>
      </c>
      <c r="F68" s="113"/>
      <c r="G68" s="36" t="s">
        <v>104</v>
      </c>
      <c r="H68" s="36">
        <v>4</v>
      </c>
      <c r="I68" s="36" t="s">
        <v>27</v>
      </c>
      <c r="J68" s="39">
        <v>10.8</v>
      </c>
      <c r="K68" s="39">
        <v>6.2</v>
      </c>
      <c r="L68" s="39">
        <v>0.5</v>
      </c>
      <c r="M68" s="39">
        <f t="shared" si="5"/>
        <v>5.4</v>
      </c>
      <c r="N68" s="84">
        <f t="shared" si="6"/>
        <v>4.6296296296296294E-2</v>
      </c>
      <c r="O68" s="95">
        <v>65</v>
      </c>
      <c r="P68" s="39">
        <f t="shared" si="7"/>
        <v>0.5</v>
      </c>
      <c r="Q68" s="36">
        <v>9</v>
      </c>
      <c r="R68" s="37" t="s">
        <v>245</v>
      </c>
      <c r="S68" s="36" t="s">
        <v>198</v>
      </c>
      <c r="T68" s="38">
        <v>4</v>
      </c>
      <c r="U68" s="39">
        <v>3.45</v>
      </c>
      <c r="V68" s="39">
        <v>10.8</v>
      </c>
      <c r="W68" s="39">
        <f>U68/V68</f>
        <v>0.31944444444444442</v>
      </c>
      <c r="X68" s="38">
        <v>55</v>
      </c>
      <c r="Y68" s="36" t="s">
        <v>16</v>
      </c>
      <c r="Z68" s="36"/>
      <c r="AA68" s="36" t="s">
        <v>33</v>
      </c>
      <c r="AB68" s="36" t="s">
        <v>34</v>
      </c>
      <c r="AC68" s="36"/>
      <c r="AD68" s="36" t="s">
        <v>33</v>
      </c>
    </row>
    <row r="69" spans="2:30" s="15" customFormat="1" ht="30">
      <c r="B69" s="36">
        <v>6</v>
      </c>
      <c r="C69" s="36">
        <v>9</v>
      </c>
      <c r="D69" s="36" t="s">
        <v>38</v>
      </c>
      <c r="E69" s="36" t="s">
        <v>100</v>
      </c>
      <c r="F69" s="113"/>
      <c r="G69" s="36" t="s">
        <v>105</v>
      </c>
      <c r="H69" s="36">
        <v>5</v>
      </c>
      <c r="I69" s="36" t="s">
        <v>27</v>
      </c>
      <c r="J69" s="39">
        <v>10.8</v>
      </c>
      <c r="K69" s="39">
        <v>6.2</v>
      </c>
      <c r="L69" s="39">
        <v>0.5</v>
      </c>
      <c r="M69" s="39">
        <f t="shared" si="5"/>
        <v>5.4</v>
      </c>
      <c r="N69" s="84">
        <f t="shared" ref="N69:N99" si="9">L69/J69</f>
        <v>4.6296296296296294E-2</v>
      </c>
      <c r="O69" s="95">
        <v>66</v>
      </c>
      <c r="P69" s="39">
        <f t="shared" ref="P69:P99" si="10">M69/J69</f>
        <v>0.5</v>
      </c>
      <c r="Q69" s="36"/>
      <c r="R69" s="37"/>
      <c r="S69" s="36"/>
      <c r="T69" s="38"/>
      <c r="U69" s="39"/>
      <c r="V69" s="39"/>
      <c r="W69" s="39"/>
      <c r="X69" s="38"/>
      <c r="Y69" s="36"/>
      <c r="Z69" s="36"/>
      <c r="AA69" s="36"/>
      <c r="AB69" s="36"/>
      <c r="AC69" s="36"/>
      <c r="AD69" s="36"/>
    </row>
    <row r="70" spans="2:30" s="15" customFormat="1" ht="30" customHeight="1">
      <c r="B70" s="52">
        <v>10</v>
      </c>
      <c r="C70" s="52">
        <v>9</v>
      </c>
      <c r="D70" s="52" t="s">
        <v>48</v>
      </c>
      <c r="E70" s="52" t="s">
        <v>52</v>
      </c>
      <c r="F70" s="114"/>
      <c r="G70" s="52" t="s">
        <v>133</v>
      </c>
      <c r="H70" s="52">
        <v>4</v>
      </c>
      <c r="I70" s="52" t="s">
        <v>15</v>
      </c>
      <c r="J70" s="55">
        <v>14.6</v>
      </c>
      <c r="K70" s="55">
        <v>2.4</v>
      </c>
      <c r="L70" s="55">
        <v>0.49</v>
      </c>
      <c r="M70" s="55">
        <v>5.2</v>
      </c>
      <c r="N70" s="76">
        <f t="shared" si="9"/>
        <v>3.3561643835616439E-2</v>
      </c>
      <c r="O70" s="96">
        <v>67</v>
      </c>
      <c r="P70" s="55">
        <f t="shared" si="10"/>
        <v>0.35616438356164387</v>
      </c>
      <c r="Q70" s="52">
        <v>1</v>
      </c>
      <c r="R70" s="53" t="s">
        <v>260</v>
      </c>
      <c r="S70" s="52" t="s">
        <v>223</v>
      </c>
      <c r="T70" s="54">
        <v>4</v>
      </c>
      <c r="U70" s="55">
        <v>3.3</v>
      </c>
      <c r="V70" s="55">
        <v>14.6</v>
      </c>
      <c r="W70" s="55">
        <f>U70/V70</f>
        <v>0.22602739726027396</v>
      </c>
      <c r="X70" s="54">
        <v>2</v>
      </c>
      <c r="Y70" s="52" t="s">
        <v>32</v>
      </c>
      <c r="Z70" s="52"/>
      <c r="AA70" s="52" t="s">
        <v>33</v>
      </c>
      <c r="AB70" s="52" t="s">
        <v>57</v>
      </c>
      <c r="AC70" s="52"/>
      <c r="AD70" s="52" t="s">
        <v>33</v>
      </c>
    </row>
    <row r="71" spans="2:30" s="15" customFormat="1" ht="30" customHeight="1">
      <c r="B71" s="6">
        <v>3</v>
      </c>
      <c r="C71" s="6">
        <v>11</v>
      </c>
      <c r="D71" s="6" t="s">
        <v>25</v>
      </c>
      <c r="E71" s="6" t="s">
        <v>26</v>
      </c>
      <c r="F71" s="106" t="s">
        <v>256</v>
      </c>
      <c r="G71" s="6" t="s">
        <v>66</v>
      </c>
      <c r="H71" s="6">
        <v>3</v>
      </c>
      <c r="I71" s="6" t="s">
        <v>244</v>
      </c>
      <c r="J71" s="27">
        <v>13.2</v>
      </c>
      <c r="K71" s="27">
        <v>5</v>
      </c>
      <c r="L71" s="27">
        <v>0.51</v>
      </c>
      <c r="M71" s="27">
        <v>6.5</v>
      </c>
      <c r="N71" s="85">
        <f t="shared" si="9"/>
        <v>3.8636363636363642E-2</v>
      </c>
      <c r="O71" s="97">
        <v>68</v>
      </c>
      <c r="P71" s="27">
        <f t="shared" si="10"/>
        <v>0.49242424242424243</v>
      </c>
      <c r="Q71" s="6">
        <v>10</v>
      </c>
      <c r="R71" s="25" t="s">
        <v>256</v>
      </c>
      <c r="S71" s="6" t="s">
        <v>163</v>
      </c>
      <c r="T71" s="26">
        <v>3</v>
      </c>
      <c r="U71" s="27">
        <v>3.6</v>
      </c>
      <c r="V71" s="27">
        <v>13.2</v>
      </c>
      <c r="W71" s="27">
        <f>U71/V71</f>
        <v>0.27272727272727276</v>
      </c>
      <c r="X71" s="26">
        <v>57</v>
      </c>
      <c r="Y71" s="6" t="s">
        <v>28</v>
      </c>
      <c r="Z71" s="6"/>
      <c r="AA71" s="6" t="s">
        <v>29</v>
      </c>
      <c r="AB71" s="6" t="s">
        <v>28</v>
      </c>
      <c r="AC71" s="6"/>
      <c r="AD71" s="6" t="s">
        <v>29</v>
      </c>
    </row>
    <row r="72" spans="2:30" s="15" customFormat="1" ht="45">
      <c r="B72" s="6">
        <v>3</v>
      </c>
      <c r="C72" s="6">
        <v>11</v>
      </c>
      <c r="D72" s="6" t="s">
        <v>25</v>
      </c>
      <c r="E72" s="6" t="s">
        <v>26</v>
      </c>
      <c r="F72" s="107"/>
      <c r="G72" s="6" t="s">
        <v>67</v>
      </c>
      <c r="H72" s="6">
        <v>4</v>
      </c>
      <c r="I72" s="6" t="s">
        <v>244</v>
      </c>
      <c r="J72" s="27">
        <v>11.2</v>
      </c>
      <c r="K72" s="27">
        <v>5</v>
      </c>
      <c r="L72" s="27">
        <v>0.5</v>
      </c>
      <c r="M72" s="27">
        <v>5.5</v>
      </c>
      <c r="N72" s="85">
        <f t="shared" si="9"/>
        <v>4.4642857142857144E-2</v>
      </c>
      <c r="O72" s="97">
        <v>69</v>
      </c>
      <c r="P72" s="27">
        <f t="shared" si="10"/>
        <v>0.4910714285714286</v>
      </c>
      <c r="Q72" s="6">
        <v>10</v>
      </c>
      <c r="R72" s="25" t="s">
        <v>256</v>
      </c>
      <c r="S72" s="6" t="s">
        <v>164</v>
      </c>
      <c r="T72" s="26">
        <v>4</v>
      </c>
      <c r="U72" s="27">
        <v>3.6</v>
      </c>
      <c r="V72" s="27">
        <v>11.2</v>
      </c>
      <c r="W72" s="27">
        <f>U72/V72</f>
        <v>0.32142857142857145</v>
      </c>
      <c r="X72" s="26">
        <v>59</v>
      </c>
      <c r="Y72" s="6" t="s">
        <v>28</v>
      </c>
      <c r="Z72" s="6"/>
      <c r="AA72" s="6" t="s">
        <v>29</v>
      </c>
      <c r="AB72" s="6" t="s">
        <v>28</v>
      </c>
      <c r="AC72" s="6"/>
      <c r="AD72" s="6" t="s">
        <v>29</v>
      </c>
    </row>
    <row r="73" spans="2:30" s="16" customFormat="1" ht="45">
      <c r="B73" s="6">
        <v>3</v>
      </c>
      <c r="C73" s="6">
        <v>11</v>
      </c>
      <c r="D73" s="6" t="s">
        <v>25</v>
      </c>
      <c r="E73" s="6" t="s">
        <v>26</v>
      </c>
      <c r="F73" s="107"/>
      <c r="G73" s="6" t="s">
        <v>65</v>
      </c>
      <c r="H73" s="6">
        <v>2</v>
      </c>
      <c r="I73" s="6" t="s">
        <v>244</v>
      </c>
      <c r="J73" s="27">
        <v>11.2</v>
      </c>
      <c r="K73" s="27">
        <v>5</v>
      </c>
      <c r="L73" s="27">
        <v>0.5</v>
      </c>
      <c r="M73" s="27">
        <v>5.55</v>
      </c>
      <c r="N73" s="85">
        <f t="shared" si="9"/>
        <v>4.4642857142857144E-2</v>
      </c>
      <c r="O73" s="97">
        <v>70</v>
      </c>
      <c r="P73" s="27">
        <f t="shared" si="10"/>
        <v>0.4955357142857143</v>
      </c>
      <c r="Q73" s="6">
        <v>10</v>
      </c>
      <c r="R73" s="25" t="s">
        <v>256</v>
      </c>
      <c r="S73" s="6" t="s">
        <v>162</v>
      </c>
      <c r="T73" s="26">
        <v>2</v>
      </c>
      <c r="U73" s="27">
        <v>3.6</v>
      </c>
      <c r="V73" s="27">
        <v>13.2</v>
      </c>
      <c r="W73" s="27">
        <f>U73/V73</f>
        <v>0.27272727272727276</v>
      </c>
      <c r="X73" s="26">
        <v>56</v>
      </c>
      <c r="Y73" s="6" t="s">
        <v>28</v>
      </c>
      <c r="Z73" s="6"/>
      <c r="AA73" s="6" t="s">
        <v>29</v>
      </c>
      <c r="AB73" s="6" t="s">
        <v>28</v>
      </c>
      <c r="AC73" s="6"/>
      <c r="AD73" s="6" t="s">
        <v>29</v>
      </c>
    </row>
    <row r="74" spans="2:30" s="16" customFormat="1" ht="45">
      <c r="B74" s="6">
        <v>3</v>
      </c>
      <c r="C74" s="6">
        <v>11</v>
      </c>
      <c r="D74" s="6" t="s">
        <v>25</v>
      </c>
      <c r="E74" s="6" t="s">
        <v>26</v>
      </c>
      <c r="F74" s="107"/>
      <c r="G74" s="6" t="s">
        <v>64</v>
      </c>
      <c r="H74" s="6">
        <v>1</v>
      </c>
      <c r="I74" s="6" t="s">
        <v>244</v>
      </c>
      <c r="J74" s="27">
        <v>10.5</v>
      </c>
      <c r="K74" s="27">
        <v>5</v>
      </c>
      <c r="L74" s="27">
        <v>0.49</v>
      </c>
      <c r="M74" s="27">
        <v>5.2</v>
      </c>
      <c r="N74" s="85">
        <f t="shared" si="9"/>
        <v>4.6666666666666669E-2</v>
      </c>
      <c r="O74" s="97">
        <v>71</v>
      </c>
      <c r="P74" s="27">
        <f t="shared" si="10"/>
        <v>0.49523809523809526</v>
      </c>
      <c r="Q74" s="6">
        <v>10</v>
      </c>
      <c r="R74" s="25" t="s">
        <v>256</v>
      </c>
      <c r="S74" s="6" t="s">
        <v>161</v>
      </c>
      <c r="T74" s="26">
        <v>1</v>
      </c>
      <c r="U74" s="27">
        <v>3.6</v>
      </c>
      <c r="V74" s="27">
        <v>11.2</v>
      </c>
      <c r="W74" s="27">
        <f>U74/V74</f>
        <v>0.32142857142857145</v>
      </c>
      <c r="X74" s="26">
        <v>58</v>
      </c>
      <c r="Y74" s="6" t="s">
        <v>28</v>
      </c>
      <c r="Z74" s="6"/>
      <c r="AA74" s="6" t="s">
        <v>29</v>
      </c>
      <c r="AB74" s="6" t="s">
        <v>28</v>
      </c>
      <c r="AC74" s="6"/>
      <c r="AD74" s="6" t="s">
        <v>29</v>
      </c>
    </row>
    <row r="75" spans="2:30" s="16" customFormat="1" ht="45">
      <c r="B75" s="6">
        <v>3</v>
      </c>
      <c r="C75" s="6">
        <v>11</v>
      </c>
      <c r="D75" s="6" t="s">
        <v>25</v>
      </c>
      <c r="E75" s="6" t="s">
        <v>26</v>
      </c>
      <c r="F75" s="108"/>
      <c r="G75" s="6" t="s">
        <v>68</v>
      </c>
      <c r="H75" s="6">
        <v>5</v>
      </c>
      <c r="I75" s="6" t="s">
        <v>244</v>
      </c>
      <c r="J75" s="27">
        <v>10.4</v>
      </c>
      <c r="K75" s="27">
        <v>5</v>
      </c>
      <c r="L75" s="27">
        <v>0.49</v>
      </c>
      <c r="M75" s="27">
        <v>5.0999999999999996</v>
      </c>
      <c r="N75" s="85">
        <f t="shared" si="9"/>
        <v>4.7115384615384615E-2</v>
      </c>
      <c r="O75" s="97">
        <v>72</v>
      </c>
      <c r="P75" s="27">
        <f t="shared" si="10"/>
        <v>0.49038461538461531</v>
      </c>
      <c r="Q75" s="6"/>
      <c r="R75" s="25"/>
      <c r="S75" s="6"/>
      <c r="T75" s="26"/>
      <c r="U75" s="27"/>
      <c r="V75" s="27"/>
      <c r="W75" s="27"/>
      <c r="X75" s="26"/>
      <c r="Y75" s="6"/>
      <c r="Z75" s="6"/>
      <c r="AA75" s="6"/>
      <c r="AB75" s="6"/>
      <c r="AC75" s="6"/>
      <c r="AD75" s="6"/>
    </row>
    <row r="76" spans="2:30" s="16" customFormat="1" ht="45">
      <c r="B76" s="8">
        <v>1</v>
      </c>
      <c r="C76" s="8">
        <v>12</v>
      </c>
      <c r="D76" s="8" t="s">
        <v>3</v>
      </c>
      <c r="E76" s="8" t="s">
        <v>2</v>
      </c>
      <c r="F76" s="124" t="s">
        <v>4</v>
      </c>
      <c r="G76" s="8" t="s">
        <v>61</v>
      </c>
      <c r="H76" s="8">
        <v>1</v>
      </c>
      <c r="I76" s="8" t="s">
        <v>15</v>
      </c>
      <c r="J76" s="24">
        <v>12</v>
      </c>
      <c r="K76" s="24">
        <v>5</v>
      </c>
      <c r="L76" s="24">
        <v>0.69</v>
      </c>
      <c r="M76" s="24">
        <v>2.08</v>
      </c>
      <c r="N76" s="86">
        <f t="shared" si="9"/>
        <v>5.7499999999999996E-2</v>
      </c>
      <c r="O76" s="98">
        <v>73</v>
      </c>
      <c r="P76" s="24">
        <f t="shared" si="10"/>
        <v>0.17333333333333334</v>
      </c>
      <c r="Q76" s="8">
        <v>12</v>
      </c>
      <c r="R76" s="22" t="s">
        <v>246</v>
      </c>
      <c r="S76" s="8" t="s">
        <v>159</v>
      </c>
      <c r="T76" s="23">
        <v>1</v>
      </c>
      <c r="U76" s="24">
        <v>2.5</v>
      </c>
      <c r="V76" s="24">
        <v>12</v>
      </c>
      <c r="W76" s="24">
        <f>U76/V76</f>
        <v>0.20833333333333334</v>
      </c>
      <c r="X76" s="23">
        <v>74</v>
      </c>
      <c r="Y76" s="8" t="s">
        <v>16</v>
      </c>
      <c r="Z76" s="8"/>
      <c r="AA76" s="8" t="s">
        <v>17</v>
      </c>
      <c r="AB76" s="8" t="s">
        <v>16</v>
      </c>
      <c r="AC76" s="8"/>
      <c r="AD76" s="8" t="s">
        <v>17</v>
      </c>
    </row>
    <row r="77" spans="2:30" s="16" customFormat="1" ht="45">
      <c r="B77" s="8">
        <v>1</v>
      </c>
      <c r="C77" s="8">
        <v>12</v>
      </c>
      <c r="D77" s="8" t="s">
        <v>3</v>
      </c>
      <c r="E77" s="8" t="s">
        <v>2</v>
      </c>
      <c r="F77" s="125"/>
      <c r="G77" s="8" t="s">
        <v>62</v>
      </c>
      <c r="H77" s="8">
        <v>2</v>
      </c>
      <c r="I77" s="8" t="s">
        <v>15</v>
      </c>
      <c r="J77" s="24">
        <v>12</v>
      </c>
      <c r="K77" s="24">
        <v>5</v>
      </c>
      <c r="L77" s="24">
        <v>0.69</v>
      </c>
      <c r="M77" s="24">
        <v>2.08</v>
      </c>
      <c r="N77" s="86">
        <f t="shared" si="9"/>
        <v>5.7499999999999996E-2</v>
      </c>
      <c r="O77" s="98">
        <v>74</v>
      </c>
      <c r="P77" s="24">
        <f t="shared" si="10"/>
        <v>0.17333333333333334</v>
      </c>
      <c r="Q77" s="8">
        <v>12</v>
      </c>
      <c r="R77" s="22" t="s">
        <v>246</v>
      </c>
      <c r="S77" s="8" t="s">
        <v>160</v>
      </c>
      <c r="T77" s="23">
        <v>1</v>
      </c>
      <c r="U77" s="24">
        <v>2.5</v>
      </c>
      <c r="V77" s="24">
        <v>12</v>
      </c>
      <c r="W77" s="24">
        <f>U77/V77</f>
        <v>0.20833333333333334</v>
      </c>
      <c r="X77" s="23">
        <v>73</v>
      </c>
      <c r="Y77" s="8" t="s">
        <v>16</v>
      </c>
      <c r="Z77" s="8"/>
      <c r="AA77" s="8" t="s">
        <v>17</v>
      </c>
      <c r="AB77" s="8" t="s">
        <v>16</v>
      </c>
      <c r="AC77" s="8"/>
      <c r="AD77" s="8" t="s">
        <v>17</v>
      </c>
    </row>
    <row r="78" spans="2:30" s="16" customFormat="1" ht="45">
      <c r="B78" s="8">
        <v>1</v>
      </c>
      <c r="C78" s="8">
        <v>12</v>
      </c>
      <c r="D78" s="8" t="s">
        <v>3</v>
      </c>
      <c r="E78" s="8" t="s">
        <v>2</v>
      </c>
      <c r="F78" s="125"/>
      <c r="G78" s="8" t="s">
        <v>63</v>
      </c>
      <c r="H78" s="8">
        <v>3</v>
      </c>
      <c r="I78" s="8" t="s">
        <v>15</v>
      </c>
      <c r="J78" s="24">
        <v>12</v>
      </c>
      <c r="K78" s="24">
        <v>5</v>
      </c>
      <c r="L78" s="24">
        <v>0.69</v>
      </c>
      <c r="M78" s="24">
        <v>2.08</v>
      </c>
      <c r="N78" s="86">
        <f t="shared" si="9"/>
        <v>5.7499999999999996E-2</v>
      </c>
      <c r="O78" s="98">
        <v>75</v>
      </c>
      <c r="P78" s="24">
        <f t="shared" si="10"/>
        <v>0.17333333333333334</v>
      </c>
      <c r="Q78" s="8"/>
      <c r="R78" s="22"/>
      <c r="S78" s="8"/>
      <c r="T78" s="23"/>
      <c r="U78" s="24"/>
      <c r="V78" s="24"/>
      <c r="W78" s="24"/>
      <c r="X78" s="23"/>
      <c r="Y78" s="8"/>
      <c r="Z78" s="8"/>
      <c r="AA78" s="8"/>
      <c r="AB78" s="8"/>
      <c r="AC78" s="8"/>
      <c r="AD78" s="8"/>
    </row>
    <row r="79" spans="2:30" s="17" customFormat="1" ht="30">
      <c r="B79" s="48">
        <v>9</v>
      </c>
      <c r="C79" s="48">
        <v>12</v>
      </c>
      <c r="D79" s="48" t="s">
        <v>46</v>
      </c>
      <c r="E79" s="48" t="s">
        <v>47</v>
      </c>
      <c r="F79" s="125"/>
      <c r="G79" s="48" t="s">
        <v>126</v>
      </c>
      <c r="H79" s="48">
        <v>3</v>
      </c>
      <c r="I79" s="48" t="s">
        <v>15</v>
      </c>
      <c r="J79" s="51">
        <v>7.9</v>
      </c>
      <c r="K79" s="51">
        <v>8</v>
      </c>
      <c r="L79" s="51">
        <v>0.66</v>
      </c>
      <c r="M79" s="51">
        <v>2.5</v>
      </c>
      <c r="N79" s="87">
        <f t="shared" si="9"/>
        <v>8.3544303797468356E-2</v>
      </c>
      <c r="O79" s="99">
        <v>76</v>
      </c>
      <c r="P79" s="51">
        <f t="shared" si="10"/>
        <v>0.31645569620253161</v>
      </c>
      <c r="Q79" s="48">
        <v>12</v>
      </c>
      <c r="R79" s="49" t="s">
        <v>246</v>
      </c>
      <c r="S79" s="48" t="s">
        <v>217</v>
      </c>
      <c r="T79" s="50">
        <v>3</v>
      </c>
      <c r="U79" s="51">
        <v>3.9</v>
      </c>
      <c r="V79" s="51">
        <v>8.6</v>
      </c>
      <c r="W79" s="51">
        <f t="shared" ref="W79:W85" si="11">U79/V79</f>
        <v>0.45348837209302328</v>
      </c>
      <c r="X79" s="50">
        <v>68</v>
      </c>
      <c r="Y79" s="48" t="s">
        <v>16</v>
      </c>
      <c r="Z79" s="48"/>
      <c r="AA79" s="48" t="s">
        <v>33</v>
      </c>
      <c r="AB79" s="48" t="s">
        <v>16</v>
      </c>
      <c r="AC79" s="48"/>
      <c r="AD79" s="48" t="s">
        <v>33</v>
      </c>
    </row>
    <row r="80" spans="2:30" s="17" customFormat="1" ht="30">
      <c r="B80" s="48">
        <v>9</v>
      </c>
      <c r="C80" s="48">
        <v>12</v>
      </c>
      <c r="D80" s="48" t="s">
        <v>46</v>
      </c>
      <c r="E80" s="48" t="s">
        <v>47</v>
      </c>
      <c r="F80" s="125"/>
      <c r="G80" s="48" t="s">
        <v>128</v>
      </c>
      <c r="H80" s="48">
        <v>5</v>
      </c>
      <c r="I80" s="48" t="s">
        <v>15</v>
      </c>
      <c r="J80" s="51">
        <v>7.3</v>
      </c>
      <c r="K80" s="51">
        <v>8</v>
      </c>
      <c r="L80" s="51">
        <v>0.67</v>
      </c>
      <c r="M80" s="51">
        <v>2</v>
      </c>
      <c r="N80" s="87">
        <f t="shared" si="9"/>
        <v>9.1780821917808231E-2</v>
      </c>
      <c r="O80" s="99">
        <v>77</v>
      </c>
      <c r="P80" s="51">
        <f t="shared" si="10"/>
        <v>0.27397260273972601</v>
      </c>
      <c r="Q80" s="48">
        <v>12</v>
      </c>
      <c r="R80" s="49" t="s">
        <v>246</v>
      </c>
      <c r="S80" s="48" t="s">
        <v>219</v>
      </c>
      <c r="T80" s="50">
        <v>5</v>
      </c>
      <c r="U80" s="51">
        <v>3.2</v>
      </c>
      <c r="V80" s="51">
        <v>7.3</v>
      </c>
      <c r="W80" s="51">
        <f t="shared" si="11"/>
        <v>0.43835616438356168</v>
      </c>
      <c r="X80" s="50">
        <v>70</v>
      </c>
      <c r="Y80" s="48" t="s">
        <v>16</v>
      </c>
      <c r="Z80" s="48"/>
      <c r="AA80" s="48" t="s">
        <v>33</v>
      </c>
      <c r="AB80" s="48" t="s">
        <v>16</v>
      </c>
      <c r="AC80" s="48"/>
      <c r="AD80" s="48" t="s">
        <v>33</v>
      </c>
    </row>
    <row r="81" spans="2:30" s="17" customFormat="1" ht="30">
      <c r="B81" s="28">
        <v>4</v>
      </c>
      <c r="C81" s="28">
        <v>12</v>
      </c>
      <c r="D81" s="28" t="s">
        <v>30</v>
      </c>
      <c r="E81" s="28" t="s">
        <v>31</v>
      </c>
      <c r="F81" s="125"/>
      <c r="G81" s="28" t="s">
        <v>81</v>
      </c>
      <c r="H81" s="28">
        <v>13</v>
      </c>
      <c r="I81" s="28" t="s">
        <v>15</v>
      </c>
      <c r="J81" s="31">
        <v>10.5</v>
      </c>
      <c r="K81" s="31">
        <v>5</v>
      </c>
      <c r="L81" s="31">
        <v>0.97</v>
      </c>
      <c r="M81" s="31">
        <v>3.48</v>
      </c>
      <c r="N81" s="82">
        <f t="shared" si="9"/>
        <v>9.2380952380952383E-2</v>
      </c>
      <c r="O81" s="92">
        <v>78</v>
      </c>
      <c r="P81" s="31">
        <f t="shared" si="10"/>
        <v>0.33142857142857141</v>
      </c>
      <c r="Q81" s="28">
        <v>9</v>
      </c>
      <c r="R81" s="29" t="s">
        <v>245</v>
      </c>
      <c r="S81" s="28" t="s">
        <v>177</v>
      </c>
      <c r="T81" s="30">
        <v>13</v>
      </c>
      <c r="U81" s="31">
        <v>3.6</v>
      </c>
      <c r="V81" s="31">
        <v>10.5</v>
      </c>
      <c r="W81" s="31">
        <f t="shared" si="11"/>
        <v>0.34285714285714286</v>
      </c>
      <c r="X81" s="30">
        <v>49</v>
      </c>
      <c r="Y81" s="28" t="s">
        <v>32</v>
      </c>
      <c r="Z81" s="28"/>
      <c r="AA81" s="28" t="s">
        <v>35</v>
      </c>
      <c r="AB81" s="28" t="s">
        <v>34</v>
      </c>
      <c r="AC81" s="28"/>
      <c r="AD81" s="28" t="s">
        <v>35</v>
      </c>
    </row>
    <row r="82" spans="2:30" s="17" customFormat="1" ht="30">
      <c r="B82" s="28">
        <v>4</v>
      </c>
      <c r="C82" s="28">
        <v>12</v>
      </c>
      <c r="D82" s="28" t="s">
        <v>30</v>
      </c>
      <c r="E82" s="28" t="s">
        <v>31</v>
      </c>
      <c r="F82" s="125"/>
      <c r="G82" s="28" t="s">
        <v>82</v>
      </c>
      <c r="H82" s="28">
        <v>14</v>
      </c>
      <c r="I82" s="28" t="s">
        <v>15</v>
      </c>
      <c r="J82" s="31">
        <v>10.4</v>
      </c>
      <c r="K82" s="31">
        <v>5</v>
      </c>
      <c r="L82" s="31">
        <v>0.97</v>
      </c>
      <c r="M82" s="31">
        <v>3.51</v>
      </c>
      <c r="N82" s="82">
        <f t="shared" si="9"/>
        <v>9.3269230769230757E-2</v>
      </c>
      <c r="O82" s="92">
        <v>79</v>
      </c>
      <c r="P82" s="31">
        <f t="shared" si="10"/>
        <v>0.33749999999999997</v>
      </c>
      <c r="Q82" s="28">
        <v>9</v>
      </c>
      <c r="R82" s="29" t="s">
        <v>245</v>
      </c>
      <c r="S82" s="28" t="s">
        <v>178</v>
      </c>
      <c r="T82" s="30">
        <v>14</v>
      </c>
      <c r="U82" s="31">
        <v>5.0999999999999996</v>
      </c>
      <c r="V82" s="31">
        <v>10.4</v>
      </c>
      <c r="W82" s="31">
        <f t="shared" si="11"/>
        <v>0.49038461538461531</v>
      </c>
      <c r="X82" s="30">
        <v>40</v>
      </c>
      <c r="Y82" s="28" t="s">
        <v>32</v>
      </c>
      <c r="Z82" s="28"/>
      <c r="AA82" s="28" t="s">
        <v>33</v>
      </c>
      <c r="AB82" s="28" t="s">
        <v>34</v>
      </c>
      <c r="AC82" s="28"/>
      <c r="AD82" s="28" t="s">
        <v>33</v>
      </c>
    </row>
    <row r="83" spans="2:30" s="17" customFormat="1" ht="30">
      <c r="B83" s="28">
        <v>4</v>
      </c>
      <c r="C83" s="28">
        <v>12</v>
      </c>
      <c r="D83" s="28" t="s">
        <v>30</v>
      </c>
      <c r="E83" s="28" t="s">
        <v>31</v>
      </c>
      <c r="F83" s="125"/>
      <c r="G83" s="28" t="s">
        <v>84</v>
      </c>
      <c r="H83" s="28">
        <v>16</v>
      </c>
      <c r="I83" s="28" t="s">
        <v>15</v>
      </c>
      <c r="J83" s="31">
        <v>10.199999999999999</v>
      </c>
      <c r="K83" s="31">
        <v>5</v>
      </c>
      <c r="L83" s="31">
        <v>1</v>
      </c>
      <c r="M83" s="31">
        <v>3.48</v>
      </c>
      <c r="N83" s="82">
        <f t="shared" si="9"/>
        <v>9.8039215686274522E-2</v>
      </c>
      <c r="O83" s="92">
        <v>80</v>
      </c>
      <c r="P83" s="31">
        <f t="shared" si="10"/>
        <v>0.3411764705882353</v>
      </c>
      <c r="Q83" s="28">
        <v>9</v>
      </c>
      <c r="R83" s="29" t="s">
        <v>245</v>
      </c>
      <c r="S83" s="28" t="s">
        <v>180</v>
      </c>
      <c r="T83" s="30">
        <v>16</v>
      </c>
      <c r="U83" s="31">
        <v>4.5</v>
      </c>
      <c r="V83" s="31">
        <v>10.199999999999999</v>
      </c>
      <c r="W83" s="31">
        <f t="shared" si="11"/>
        <v>0.44117647058823534</v>
      </c>
      <c r="X83" s="30">
        <v>42</v>
      </c>
      <c r="Y83" s="28" t="s">
        <v>32</v>
      </c>
      <c r="Z83" s="28"/>
      <c r="AA83" s="28" t="s">
        <v>33</v>
      </c>
      <c r="AB83" s="28" t="s">
        <v>34</v>
      </c>
      <c r="AC83" s="28"/>
      <c r="AD83" s="28" t="s">
        <v>33</v>
      </c>
    </row>
    <row r="84" spans="2:30" s="17" customFormat="1" ht="30">
      <c r="B84" s="28">
        <v>4</v>
      </c>
      <c r="C84" s="28">
        <v>12</v>
      </c>
      <c r="D84" s="28" t="s">
        <v>30</v>
      </c>
      <c r="E84" s="28" t="s">
        <v>31</v>
      </c>
      <c r="F84" s="125"/>
      <c r="G84" s="28" t="s">
        <v>85</v>
      </c>
      <c r="H84" s="28">
        <v>17</v>
      </c>
      <c r="I84" s="28" t="s">
        <v>15</v>
      </c>
      <c r="J84" s="31">
        <v>9.8000000000000007</v>
      </c>
      <c r="K84" s="31">
        <v>5</v>
      </c>
      <c r="L84" s="31">
        <v>0.97</v>
      </c>
      <c r="M84" s="31">
        <v>3.48</v>
      </c>
      <c r="N84" s="82">
        <f t="shared" si="9"/>
        <v>9.8979591836734687E-2</v>
      </c>
      <c r="O84" s="92">
        <v>81</v>
      </c>
      <c r="P84" s="31">
        <f t="shared" si="10"/>
        <v>0.35510204081632651</v>
      </c>
      <c r="Q84" s="28">
        <v>9</v>
      </c>
      <c r="R84" s="29" t="s">
        <v>245</v>
      </c>
      <c r="S84" s="28" t="s">
        <v>181</v>
      </c>
      <c r="T84" s="30">
        <v>17</v>
      </c>
      <c r="U84" s="31">
        <v>4.2</v>
      </c>
      <c r="V84" s="31">
        <v>10</v>
      </c>
      <c r="W84" s="31">
        <f t="shared" si="11"/>
        <v>0.42000000000000004</v>
      </c>
      <c r="X84" s="30">
        <v>43</v>
      </c>
      <c r="Y84" s="28" t="s">
        <v>32</v>
      </c>
      <c r="Z84" s="28"/>
      <c r="AA84" s="28" t="s">
        <v>35</v>
      </c>
      <c r="AB84" s="28" t="s">
        <v>34</v>
      </c>
      <c r="AC84" s="28"/>
      <c r="AD84" s="28" t="s">
        <v>33</v>
      </c>
    </row>
    <row r="85" spans="2:30" s="17" customFormat="1" ht="30">
      <c r="B85" s="28">
        <v>4</v>
      </c>
      <c r="C85" s="28">
        <v>12</v>
      </c>
      <c r="D85" s="28" t="s">
        <v>30</v>
      </c>
      <c r="E85" s="28" t="s">
        <v>31</v>
      </c>
      <c r="F85" s="125"/>
      <c r="G85" s="28" t="s">
        <v>83</v>
      </c>
      <c r="H85" s="28">
        <v>15</v>
      </c>
      <c r="I85" s="28" t="s">
        <v>27</v>
      </c>
      <c r="J85" s="31">
        <v>8.1</v>
      </c>
      <c r="K85" s="31">
        <v>5</v>
      </c>
      <c r="L85" s="31">
        <v>0.92</v>
      </c>
      <c r="M85" s="31">
        <f>J85/2</f>
        <v>4.05</v>
      </c>
      <c r="N85" s="82">
        <f t="shared" si="9"/>
        <v>0.11358024691358026</v>
      </c>
      <c r="O85" s="92">
        <v>82</v>
      </c>
      <c r="P85" s="31">
        <f t="shared" si="10"/>
        <v>0.5</v>
      </c>
      <c r="Q85" s="28">
        <v>12</v>
      </c>
      <c r="R85" s="29" t="s">
        <v>246</v>
      </c>
      <c r="S85" s="28" t="s">
        <v>179</v>
      </c>
      <c r="T85" s="30">
        <v>15</v>
      </c>
      <c r="U85" s="31">
        <v>4</v>
      </c>
      <c r="V85" s="31">
        <v>10.199999999999999</v>
      </c>
      <c r="W85" s="31">
        <f t="shared" si="11"/>
        <v>0.39215686274509809</v>
      </c>
      <c r="X85" s="30">
        <v>51</v>
      </c>
      <c r="Y85" s="28" t="s">
        <v>32</v>
      </c>
      <c r="Z85" s="28"/>
      <c r="AA85" s="28" t="s">
        <v>33</v>
      </c>
      <c r="AB85" s="28" t="s">
        <v>34</v>
      </c>
      <c r="AC85" s="28"/>
      <c r="AD85" s="28" t="s">
        <v>33</v>
      </c>
    </row>
    <row r="86" spans="2:30" s="17" customFormat="1" ht="30">
      <c r="B86" s="48">
        <v>9</v>
      </c>
      <c r="C86" s="48">
        <v>12</v>
      </c>
      <c r="D86" s="48" t="s">
        <v>46</v>
      </c>
      <c r="E86" s="48" t="s">
        <v>47</v>
      </c>
      <c r="F86" s="125"/>
      <c r="G86" s="48" t="s">
        <v>129</v>
      </c>
      <c r="H86" s="48">
        <v>6</v>
      </c>
      <c r="I86" s="48" t="s">
        <v>15</v>
      </c>
      <c r="J86" s="51">
        <v>5.2</v>
      </c>
      <c r="K86" s="51">
        <v>8</v>
      </c>
      <c r="L86" s="51">
        <v>0.68</v>
      </c>
      <c r="M86" s="51">
        <v>1.8</v>
      </c>
      <c r="N86" s="87">
        <f t="shared" si="9"/>
        <v>0.13076923076923078</v>
      </c>
      <c r="O86" s="99">
        <v>83</v>
      </c>
      <c r="P86" s="51">
        <f t="shared" si="10"/>
        <v>0.34615384615384615</v>
      </c>
      <c r="Q86" s="48"/>
      <c r="R86" s="49"/>
      <c r="S86" s="48"/>
      <c r="T86" s="50"/>
      <c r="U86" s="51"/>
      <c r="V86" s="51"/>
      <c r="W86" s="51"/>
      <c r="X86" s="50"/>
      <c r="Y86" s="48"/>
      <c r="Z86" s="48"/>
      <c r="AA86" s="48"/>
      <c r="AB86" s="48"/>
      <c r="AC86" s="48"/>
      <c r="AD86" s="48"/>
    </row>
    <row r="87" spans="2:30" s="18" customFormat="1" ht="30">
      <c r="B87" s="48">
        <v>9</v>
      </c>
      <c r="C87" s="48">
        <v>12</v>
      </c>
      <c r="D87" s="48" t="s">
        <v>46</v>
      </c>
      <c r="E87" s="48" t="s">
        <v>47</v>
      </c>
      <c r="F87" s="125"/>
      <c r="G87" s="48" t="s">
        <v>124</v>
      </c>
      <c r="H87" s="48">
        <v>1</v>
      </c>
      <c r="I87" s="48" t="s">
        <v>15</v>
      </c>
      <c r="J87" s="51">
        <v>5.19</v>
      </c>
      <c r="K87" s="51">
        <v>8</v>
      </c>
      <c r="L87" s="51">
        <v>0.7</v>
      </c>
      <c r="M87" s="51">
        <v>1.7</v>
      </c>
      <c r="N87" s="87">
        <f t="shared" si="9"/>
        <v>0.13487475915221578</v>
      </c>
      <c r="O87" s="99">
        <v>84</v>
      </c>
      <c r="P87" s="51">
        <f t="shared" si="10"/>
        <v>0.32755298651252407</v>
      </c>
      <c r="Q87" s="48">
        <v>12</v>
      </c>
      <c r="R87" s="49" t="s">
        <v>246</v>
      </c>
      <c r="S87" s="48" t="s">
        <v>215</v>
      </c>
      <c r="T87" s="50">
        <v>1</v>
      </c>
      <c r="U87" s="51">
        <v>3.2</v>
      </c>
      <c r="V87" s="51">
        <v>7.3</v>
      </c>
      <c r="W87" s="51">
        <f t="shared" ref="W87:W95" si="12">U87/V87</f>
        <v>0.43835616438356168</v>
      </c>
      <c r="X87" s="50">
        <v>69</v>
      </c>
      <c r="Y87" s="48" t="s">
        <v>16</v>
      </c>
      <c r="Z87" s="48"/>
      <c r="AA87" s="48" t="s">
        <v>33</v>
      </c>
      <c r="AB87" s="48" t="s">
        <v>16</v>
      </c>
      <c r="AC87" s="48"/>
      <c r="AD87" s="48" t="s">
        <v>33</v>
      </c>
    </row>
    <row r="88" spans="2:30" s="18" customFormat="1" ht="30">
      <c r="B88" s="28">
        <v>4</v>
      </c>
      <c r="C88" s="28">
        <v>12</v>
      </c>
      <c r="D88" s="28" t="s">
        <v>30</v>
      </c>
      <c r="E88" s="28" t="s">
        <v>31</v>
      </c>
      <c r="F88" s="125"/>
      <c r="G88" s="28" t="s">
        <v>80</v>
      </c>
      <c r="H88" s="28">
        <v>12</v>
      </c>
      <c r="I88" s="28" t="s">
        <v>15</v>
      </c>
      <c r="J88" s="31">
        <v>8</v>
      </c>
      <c r="K88" s="31">
        <v>5</v>
      </c>
      <c r="L88" s="31">
        <v>0.92</v>
      </c>
      <c r="M88" s="31">
        <v>3.48</v>
      </c>
      <c r="N88" s="82">
        <f t="shared" si="9"/>
        <v>0.115</v>
      </c>
      <c r="O88" s="92">
        <v>85</v>
      </c>
      <c r="P88" s="31">
        <f t="shared" si="10"/>
        <v>0.435</v>
      </c>
      <c r="Q88" s="28">
        <v>9</v>
      </c>
      <c r="R88" s="29" t="s">
        <v>245</v>
      </c>
      <c r="S88" s="28" t="s">
        <v>176</v>
      </c>
      <c r="T88" s="30">
        <v>12</v>
      </c>
      <c r="U88" s="31">
        <v>3.6</v>
      </c>
      <c r="V88" s="31">
        <v>10.5</v>
      </c>
      <c r="W88" s="31">
        <f t="shared" si="12"/>
        <v>0.34285714285714286</v>
      </c>
      <c r="X88" s="30">
        <v>50</v>
      </c>
      <c r="Y88" s="28" t="s">
        <v>32</v>
      </c>
      <c r="Z88" s="28"/>
      <c r="AA88" s="28" t="s">
        <v>35</v>
      </c>
      <c r="AB88" s="28" t="s">
        <v>34</v>
      </c>
      <c r="AC88" s="28"/>
      <c r="AD88" s="28" t="s">
        <v>35</v>
      </c>
    </row>
    <row r="89" spans="2:30" s="18" customFormat="1" ht="30">
      <c r="B89" s="28">
        <v>4</v>
      </c>
      <c r="C89" s="28">
        <v>12</v>
      </c>
      <c r="D89" s="28" t="s">
        <v>30</v>
      </c>
      <c r="E89" s="28" t="s">
        <v>31</v>
      </c>
      <c r="F89" s="125"/>
      <c r="G89" s="28" t="s">
        <v>79</v>
      </c>
      <c r="H89" s="28">
        <v>11</v>
      </c>
      <c r="I89" s="28" t="s">
        <v>15</v>
      </c>
      <c r="J89" s="31">
        <v>7.8</v>
      </c>
      <c r="K89" s="31">
        <v>5</v>
      </c>
      <c r="L89" s="31">
        <v>0.79</v>
      </c>
      <c r="M89" s="31">
        <v>3.48</v>
      </c>
      <c r="N89" s="82">
        <f t="shared" si="9"/>
        <v>0.10128205128205128</v>
      </c>
      <c r="O89" s="31">
        <v>86</v>
      </c>
      <c r="P89" s="31">
        <f t="shared" si="10"/>
        <v>0.44615384615384618</v>
      </c>
      <c r="Q89" s="28">
        <v>12</v>
      </c>
      <c r="R89" s="29" t="s">
        <v>246</v>
      </c>
      <c r="S89" s="28" t="s">
        <v>175</v>
      </c>
      <c r="T89" s="30">
        <v>11</v>
      </c>
      <c r="U89" s="31">
        <v>3.4</v>
      </c>
      <c r="V89" s="31">
        <v>8</v>
      </c>
      <c r="W89" s="31">
        <f t="shared" si="12"/>
        <v>0.42499999999999999</v>
      </c>
      <c r="X89" s="30">
        <v>71</v>
      </c>
      <c r="Y89" s="28" t="s">
        <v>32</v>
      </c>
      <c r="Z89" s="28"/>
      <c r="AA89" s="28" t="s">
        <v>35</v>
      </c>
      <c r="AB89" s="28" t="s">
        <v>34</v>
      </c>
      <c r="AC89" s="28"/>
      <c r="AD89" s="28" t="s">
        <v>35</v>
      </c>
    </row>
    <row r="90" spans="2:30" s="18" customFormat="1" ht="30">
      <c r="B90" s="28">
        <v>4</v>
      </c>
      <c r="C90" s="28">
        <v>12</v>
      </c>
      <c r="D90" s="28" t="s">
        <v>30</v>
      </c>
      <c r="E90" s="28" t="s">
        <v>31</v>
      </c>
      <c r="F90" s="125"/>
      <c r="G90" s="28" t="s">
        <v>86</v>
      </c>
      <c r="H90" s="28">
        <v>18</v>
      </c>
      <c r="I90" s="28" t="s">
        <v>15</v>
      </c>
      <c r="J90" s="31">
        <v>10</v>
      </c>
      <c r="K90" s="31">
        <v>5</v>
      </c>
      <c r="L90" s="31">
        <v>1</v>
      </c>
      <c r="M90" s="31">
        <v>3.48</v>
      </c>
      <c r="N90" s="82">
        <f t="shared" si="9"/>
        <v>0.1</v>
      </c>
      <c r="O90" s="31">
        <v>87</v>
      </c>
      <c r="P90" s="31">
        <f t="shared" si="10"/>
        <v>0.34799999999999998</v>
      </c>
      <c r="Q90" s="28">
        <v>9</v>
      </c>
      <c r="R90" s="29" t="s">
        <v>245</v>
      </c>
      <c r="S90" s="28" t="s">
        <v>182</v>
      </c>
      <c r="T90" s="30">
        <v>18</v>
      </c>
      <c r="U90" s="31">
        <v>4</v>
      </c>
      <c r="V90" s="31">
        <v>10.8</v>
      </c>
      <c r="W90" s="31">
        <f t="shared" si="12"/>
        <v>0.37037037037037035</v>
      </c>
      <c r="X90" s="30">
        <v>46</v>
      </c>
      <c r="Y90" s="28" t="s">
        <v>32</v>
      </c>
      <c r="Z90" s="28"/>
      <c r="AA90" s="28" t="s">
        <v>35</v>
      </c>
      <c r="AB90" s="28" t="s">
        <v>34</v>
      </c>
      <c r="AC90" s="28"/>
      <c r="AD90" s="28" t="s">
        <v>35</v>
      </c>
    </row>
    <row r="91" spans="2:30" s="18" customFormat="1" ht="30">
      <c r="B91" s="48">
        <v>9</v>
      </c>
      <c r="C91" s="48">
        <v>12</v>
      </c>
      <c r="D91" s="48" t="s">
        <v>46</v>
      </c>
      <c r="E91" s="48" t="s">
        <v>47</v>
      </c>
      <c r="F91" s="125"/>
      <c r="G91" s="48" t="s">
        <v>125</v>
      </c>
      <c r="H91" s="48">
        <v>2</v>
      </c>
      <c r="I91" s="48" t="s">
        <v>15</v>
      </c>
      <c r="J91" s="51">
        <v>7.3</v>
      </c>
      <c r="K91" s="51">
        <v>8</v>
      </c>
      <c r="L91" s="51">
        <v>0.7</v>
      </c>
      <c r="M91" s="51">
        <v>2.11</v>
      </c>
      <c r="N91" s="87">
        <f t="shared" si="9"/>
        <v>9.5890410958904104E-2</v>
      </c>
      <c r="O91" s="51">
        <v>88</v>
      </c>
      <c r="P91" s="51">
        <f t="shared" si="10"/>
        <v>0.28904109589041094</v>
      </c>
      <c r="Q91" s="48">
        <v>12</v>
      </c>
      <c r="R91" s="49" t="s">
        <v>246</v>
      </c>
      <c r="S91" s="48" t="s">
        <v>216</v>
      </c>
      <c r="T91" s="50">
        <v>2</v>
      </c>
      <c r="U91" s="51">
        <v>3.9</v>
      </c>
      <c r="V91" s="51">
        <v>7.9</v>
      </c>
      <c r="W91" s="51">
        <f t="shared" si="12"/>
        <v>0.49367088607594933</v>
      </c>
      <c r="X91" s="50">
        <v>67</v>
      </c>
      <c r="Y91" s="48" t="s">
        <v>16</v>
      </c>
      <c r="Z91" s="48"/>
      <c r="AA91" s="48" t="s">
        <v>33</v>
      </c>
      <c r="AB91" s="48" t="s">
        <v>16</v>
      </c>
      <c r="AC91" s="48"/>
      <c r="AD91" s="48" t="s">
        <v>33</v>
      </c>
    </row>
    <row r="92" spans="2:30" s="18" customFormat="1" ht="30">
      <c r="B92" s="28">
        <v>4</v>
      </c>
      <c r="C92" s="28">
        <v>12</v>
      </c>
      <c r="D92" s="28" t="s">
        <v>30</v>
      </c>
      <c r="E92" s="28" t="s">
        <v>31</v>
      </c>
      <c r="F92" s="125"/>
      <c r="G92" s="28" t="s">
        <v>87</v>
      </c>
      <c r="H92" s="28">
        <v>19</v>
      </c>
      <c r="I92" s="28" t="s">
        <v>15</v>
      </c>
      <c r="J92" s="31">
        <v>10.8</v>
      </c>
      <c r="K92" s="31">
        <v>5</v>
      </c>
      <c r="L92" s="31">
        <v>0.98</v>
      </c>
      <c r="M92" s="31">
        <v>3.48</v>
      </c>
      <c r="N92" s="82">
        <f t="shared" si="9"/>
        <v>9.0740740740740733E-2</v>
      </c>
      <c r="O92" s="31">
        <v>89</v>
      </c>
      <c r="P92" s="31">
        <f t="shared" si="10"/>
        <v>0.32222222222222219</v>
      </c>
      <c r="Q92" s="28">
        <v>9</v>
      </c>
      <c r="R92" s="29" t="s">
        <v>245</v>
      </c>
      <c r="S92" s="28" t="s">
        <v>183</v>
      </c>
      <c r="T92" s="30">
        <v>19</v>
      </c>
      <c r="U92" s="31">
        <v>3.8</v>
      </c>
      <c r="V92" s="31">
        <v>10.8</v>
      </c>
      <c r="W92" s="31">
        <f t="shared" si="12"/>
        <v>0.3518518518518518</v>
      </c>
      <c r="X92" s="30">
        <v>48</v>
      </c>
      <c r="Y92" s="28" t="s">
        <v>32</v>
      </c>
      <c r="Z92" s="28"/>
      <c r="AA92" s="28" t="s">
        <v>35</v>
      </c>
      <c r="AB92" s="28" t="s">
        <v>34</v>
      </c>
      <c r="AC92" s="28"/>
      <c r="AD92" s="28" t="s">
        <v>35</v>
      </c>
    </row>
    <row r="93" spans="2:30" s="18" customFormat="1" ht="30">
      <c r="B93" s="28">
        <v>4</v>
      </c>
      <c r="C93" s="28">
        <v>12</v>
      </c>
      <c r="D93" s="28" t="s">
        <v>30</v>
      </c>
      <c r="E93" s="28" t="s">
        <v>31</v>
      </c>
      <c r="F93" s="125"/>
      <c r="G93" s="28" t="s">
        <v>89</v>
      </c>
      <c r="H93" s="28">
        <v>21</v>
      </c>
      <c r="I93" s="28" t="s">
        <v>15</v>
      </c>
      <c r="J93" s="31">
        <v>9.5</v>
      </c>
      <c r="K93" s="31">
        <v>5</v>
      </c>
      <c r="L93" s="31">
        <v>0.82</v>
      </c>
      <c r="M93" s="31">
        <v>3.5</v>
      </c>
      <c r="N93" s="82">
        <f t="shared" si="9"/>
        <v>8.6315789473684207E-2</v>
      </c>
      <c r="O93" s="31">
        <v>90</v>
      </c>
      <c r="P93" s="31">
        <f t="shared" si="10"/>
        <v>0.36842105263157893</v>
      </c>
      <c r="Q93" s="28">
        <v>9</v>
      </c>
      <c r="R93" s="29" t="s">
        <v>245</v>
      </c>
      <c r="S93" s="28" t="s">
        <v>185</v>
      </c>
      <c r="T93" s="30">
        <v>21</v>
      </c>
      <c r="U93" s="31">
        <v>3.3</v>
      </c>
      <c r="V93" s="31">
        <v>9.5</v>
      </c>
      <c r="W93" s="31">
        <f t="shared" si="12"/>
        <v>0.34736842105263155</v>
      </c>
      <c r="X93" s="30">
        <v>47</v>
      </c>
      <c r="Y93" s="28" t="s">
        <v>32</v>
      </c>
      <c r="Z93" s="28"/>
      <c r="AA93" s="28" t="s">
        <v>33</v>
      </c>
      <c r="AB93" s="28" t="s">
        <v>34</v>
      </c>
      <c r="AC93" s="28"/>
      <c r="AD93" s="28" t="s">
        <v>33</v>
      </c>
    </row>
    <row r="94" spans="2:30" s="18" customFormat="1" ht="30">
      <c r="B94" s="28">
        <v>4</v>
      </c>
      <c r="C94" s="28">
        <v>12</v>
      </c>
      <c r="D94" s="28" t="s">
        <v>30</v>
      </c>
      <c r="E94" s="28" t="s">
        <v>31</v>
      </c>
      <c r="F94" s="125"/>
      <c r="G94" s="28" t="s">
        <v>88</v>
      </c>
      <c r="H94" s="28">
        <v>20</v>
      </c>
      <c r="I94" s="28" t="s">
        <v>15</v>
      </c>
      <c r="J94" s="31">
        <v>10.199999999999999</v>
      </c>
      <c r="K94" s="31">
        <v>5</v>
      </c>
      <c r="L94" s="31">
        <v>0.87</v>
      </c>
      <c r="M94" s="31">
        <v>3.48</v>
      </c>
      <c r="N94" s="82">
        <f t="shared" si="9"/>
        <v>8.5294117647058826E-2</v>
      </c>
      <c r="O94" s="31">
        <v>91</v>
      </c>
      <c r="P94" s="31">
        <f t="shared" si="10"/>
        <v>0.3411764705882353</v>
      </c>
      <c r="Q94" s="28">
        <v>9</v>
      </c>
      <c r="R94" s="29" t="s">
        <v>245</v>
      </c>
      <c r="S94" s="28" t="s">
        <v>184</v>
      </c>
      <c r="T94" s="30">
        <v>20</v>
      </c>
      <c r="U94" s="31">
        <v>4</v>
      </c>
      <c r="V94" s="31">
        <v>10.199999999999999</v>
      </c>
      <c r="W94" s="31">
        <f t="shared" si="12"/>
        <v>0.39215686274509809</v>
      </c>
      <c r="X94" s="30">
        <v>45</v>
      </c>
      <c r="Y94" s="28" t="s">
        <v>32</v>
      </c>
      <c r="Z94" s="28"/>
      <c r="AA94" s="28" t="s">
        <v>35</v>
      </c>
      <c r="AB94" s="28" t="s">
        <v>34</v>
      </c>
      <c r="AC94" s="28"/>
      <c r="AD94" s="28" t="s">
        <v>33</v>
      </c>
    </row>
    <row r="95" spans="2:30" s="18" customFormat="1" ht="30">
      <c r="B95" s="48">
        <v>9</v>
      </c>
      <c r="C95" s="48">
        <v>12</v>
      </c>
      <c r="D95" s="48" t="s">
        <v>46</v>
      </c>
      <c r="E95" s="48" t="s">
        <v>47</v>
      </c>
      <c r="F95" s="125"/>
      <c r="G95" s="48" t="s">
        <v>127</v>
      </c>
      <c r="H95" s="48">
        <v>4</v>
      </c>
      <c r="I95" s="48" t="s">
        <v>15</v>
      </c>
      <c r="J95" s="51">
        <v>8.6</v>
      </c>
      <c r="K95" s="51">
        <v>8</v>
      </c>
      <c r="L95" s="51">
        <v>0.7</v>
      </c>
      <c r="M95" s="51">
        <v>2.2999999999999998</v>
      </c>
      <c r="N95" s="87">
        <f t="shared" si="9"/>
        <v>8.1395348837209294E-2</v>
      </c>
      <c r="O95" s="51">
        <v>92</v>
      </c>
      <c r="P95" s="51">
        <f t="shared" si="10"/>
        <v>0.26744186046511625</v>
      </c>
      <c r="Q95" s="48">
        <v>12</v>
      </c>
      <c r="R95" s="49" t="s">
        <v>246</v>
      </c>
      <c r="S95" s="48" t="s">
        <v>218</v>
      </c>
      <c r="T95" s="50">
        <v>4</v>
      </c>
      <c r="U95" s="51">
        <v>3.6</v>
      </c>
      <c r="V95" s="51">
        <v>8.6</v>
      </c>
      <c r="W95" s="51">
        <f t="shared" si="12"/>
        <v>0.41860465116279072</v>
      </c>
      <c r="X95" s="50">
        <v>72</v>
      </c>
      <c r="Y95" s="48" t="s">
        <v>16</v>
      </c>
      <c r="Z95" s="48"/>
      <c r="AA95" s="48" t="s">
        <v>33</v>
      </c>
      <c r="AB95" s="48" t="s">
        <v>16</v>
      </c>
      <c r="AC95" s="48"/>
      <c r="AD95" s="48" t="s">
        <v>33</v>
      </c>
    </row>
    <row r="96" spans="2:30" s="18" customFormat="1" ht="30">
      <c r="B96" s="28">
        <v>4</v>
      </c>
      <c r="C96" s="28">
        <v>12</v>
      </c>
      <c r="D96" s="28" t="s">
        <v>30</v>
      </c>
      <c r="E96" s="28" t="s">
        <v>31</v>
      </c>
      <c r="F96" s="126"/>
      <c r="G96" s="28" t="s">
        <v>90</v>
      </c>
      <c r="H96" s="28">
        <v>22</v>
      </c>
      <c r="I96" s="28" t="s">
        <v>15</v>
      </c>
      <c r="J96" s="31">
        <v>7.8</v>
      </c>
      <c r="K96" s="31">
        <v>5</v>
      </c>
      <c r="L96" s="31">
        <v>0.6</v>
      </c>
      <c r="M96" s="31">
        <v>3.47</v>
      </c>
      <c r="N96" s="82">
        <f t="shared" si="9"/>
        <v>7.6923076923076927E-2</v>
      </c>
      <c r="O96" s="31">
        <v>93</v>
      </c>
      <c r="P96" s="31">
        <f t="shared" si="10"/>
        <v>0.4448717948717949</v>
      </c>
      <c r="Q96" s="28"/>
      <c r="R96" s="29"/>
      <c r="S96" s="28"/>
      <c r="T96" s="30"/>
      <c r="U96" s="31"/>
      <c r="V96" s="31"/>
      <c r="W96" s="31"/>
      <c r="X96" s="30"/>
      <c r="Y96" s="28"/>
      <c r="Z96" s="28"/>
      <c r="AA96" s="28"/>
      <c r="AB96" s="28"/>
      <c r="AC96" s="28"/>
      <c r="AD96" s="28"/>
    </row>
    <row r="97" spans="2:30" s="18" customFormat="1" ht="45">
      <c r="B97" s="69">
        <v>13</v>
      </c>
      <c r="C97" s="69">
        <v>13</v>
      </c>
      <c r="D97" s="4" t="s">
        <v>51</v>
      </c>
      <c r="E97" s="4" t="s">
        <v>55</v>
      </c>
      <c r="F97" s="100" t="s">
        <v>265</v>
      </c>
      <c r="G97" s="4" t="s">
        <v>155</v>
      </c>
      <c r="H97" s="69">
        <v>1</v>
      </c>
      <c r="I97" s="4" t="s">
        <v>15</v>
      </c>
      <c r="J97" s="72">
        <v>14.7</v>
      </c>
      <c r="K97" s="72">
        <v>9.6</v>
      </c>
      <c r="L97" s="72">
        <v>0.74</v>
      </c>
      <c r="M97" s="72">
        <v>3.05</v>
      </c>
      <c r="N97" s="88">
        <f t="shared" si="9"/>
        <v>5.0340136054421773E-2</v>
      </c>
      <c r="O97" s="72">
        <v>94</v>
      </c>
      <c r="P97" s="72">
        <f t="shared" si="10"/>
        <v>0.20748299319727892</v>
      </c>
      <c r="Q97" s="69">
        <v>13</v>
      </c>
      <c r="R97" s="70" t="s">
        <v>265</v>
      </c>
      <c r="S97" s="4" t="s">
        <v>242</v>
      </c>
      <c r="T97" s="71">
        <v>1</v>
      </c>
      <c r="U97" s="72">
        <v>2.6</v>
      </c>
      <c r="V97" s="72">
        <v>14.7</v>
      </c>
      <c r="W97" s="72">
        <f>U97/V97</f>
        <v>0.17687074829931973</v>
      </c>
      <c r="X97" s="71">
        <v>75</v>
      </c>
      <c r="Y97" s="4" t="s">
        <v>16</v>
      </c>
      <c r="Z97" s="4"/>
      <c r="AA97" s="4" t="s">
        <v>17</v>
      </c>
      <c r="AB97" s="4" t="s">
        <v>16</v>
      </c>
      <c r="AC97" s="4"/>
      <c r="AD97" s="4" t="s">
        <v>17</v>
      </c>
    </row>
    <row r="98" spans="2:30" s="5" customFormat="1" ht="45">
      <c r="B98" s="69">
        <v>13</v>
      </c>
      <c r="C98" s="69">
        <v>13</v>
      </c>
      <c r="D98" s="4" t="s">
        <v>51</v>
      </c>
      <c r="E98" s="4" t="s">
        <v>55</v>
      </c>
      <c r="F98" s="101"/>
      <c r="G98" s="4" t="s">
        <v>156</v>
      </c>
      <c r="H98" s="69">
        <v>2</v>
      </c>
      <c r="I98" s="4" t="s">
        <v>15</v>
      </c>
      <c r="J98" s="72">
        <v>14.7</v>
      </c>
      <c r="K98" s="72">
        <v>9.6</v>
      </c>
      <c r="L98" s="72">
        <v>0.74</v>
      </c>
      <c r="M98" s="72">
        <v>3.05</v>
      </c>
      <c r="N98" s="88">
        <f t="shared" si="9"/>
        <v>5.0340136054421773E-2</v>
      </c>
      <c r="O98" s="72">
        <v>95</v>
      </c>
      <c r="P98" s="72">
        <f t="shared" si="10"/>
        <v>0.20748299319727892</v>
      </c>
      <c r="Q98" s="69">
        <v>13</v>
      </c>
      <c r="R98" s="70" t="s">
        <v>265</v>
      </c>
      <c r="S98" s="4" t="s">
        <v>243</v>
      </c>
      <c r="T98" s="71">
        <v>2</v>
      </c>
      <c r="U98" s="72">
        <v>2.6</v>
      </c>
      <c r="V98" s="72">
        <v>14.7</v>
      </c>
      <c r="W98" s="72">
        <f>U98/V98</f>
        <v>0.17687074829931973</v>
      </c>
      <c r="X98" s="71">
        <v>76</v>
      </c>
      <c r="Y98" s="4" t="s">
        <v>16</v>
      </c>
      <c r="Z98" s="4"/>
      <c r="AA98" s="4" t="s">
        <v>17</v>
      </c>
      <c r="AB98" s="4" t="s">
        <v>16</v>
      </c>
      <c r="AC98" s="4"/>
      <c r="AD98" s="4" t="s">
        <v>17</v>
      </c>
    </row>
    <row r="99" spans="2:30" s="5" customFormat="1" ht="45">
      <c r="B99" s="69">
        <v>13</v>
      </c>
      <c r="C99" s="69">
        <v>13</v>
      </c>
      <c r="D99" s="4" t="s">
        <v>51</v>
      </c>
      <c r="E99" s="4" t="s">
        <v>55</v>
      </c>
      <c r="F99" s="102"/>
      <c r="G99" s="4" t="s">
        <v>157</v>
      </c>
      <c r="H99" s="69">
        <v>3</v>
      </c>
      <c r="I99" s="4" t="s">
        <v>15</v>
      </c>
      <c r="J99" s="72">
        <v>14.7</v>
      </c>
      <c r="K99" s="72">
        <v>9.6</v>
      </c>
      <c r="L99" s="72">
        <v>0.74</v>
      </c>
      <c r="M99" s="72">
        <v>3.05</v>
      </c>
      <c r="N99" s="88">
        <f t="shared" si="9"/>
        <v>5.0340136054421773E-2</v>
      </c>
      <c r="O99" s="72">
        <v>96</v>
      </c>
      <c r="P99" s="72">
        <f t="shared" si="10"/>
        <v>0.20748299319727892</v>
      </c>
      <c r="Q99" s="69"/>
      <c r="R99" s="70"/>
      <c r="S99" s="4"/>
      <c r="T99" s="71"/>
      <c r="U99" s="72"/>
      <c r="V99" s="72"/>
      <c r="W99" s="72"/>
      <c r="X99" s="71"/>
      <c r="Y99" s="4"/>
      <c r="Z99" s="4"/>
      <c r="AA99" s="4"/>
      <c r="AB99" s="4"/>
      <c r="AC99" s="4"/>
      <c r="AD99" s="4"/>
    </row>
    <row r="100" spans="2:30" s="5" customFormat="1" ht="30">
      <c r="B100" s="44">
        <v>8</v>
      </c>
      <c r="C100" s="44">
        <v>14</v>
      </c>
      <c r="D100" s="44" t="s">
        <v>42</v>
      </c>
      <c r="E100" s="44" t="s">
        <v>43</v>
      </c>
      <c r="F100" s="90" t="s">
        <v>249</v>
      </c>
      <c r="G100" s="44" t="s">
        <v>123</v>
      </c>
      <c r="H100" s="44">
        <v>5</v>
      </c>
      <c r="I100" s="44" t="s">
        <v>44</v>
      </c>
      <c r="J100" s="47"/>
      <c r="K100" s="47"/>
      <c r="L100" s="47"/>
      <c r="M100" s="47"/>
      <c r="N100" s="80"/>
      <c r="O100" s="47"/>
      <c r="P100" s="47"/>
      <c r="Q100" s="44"/>
      <c r="R100" s="45"/>
      <c r="S100" s="44"/>
      <c r="T100" s="46"/>
      <c r="U100" s="47"/>
      <c r="V100" s="47"/>
      <c r="W100" s="47"/>
      <c r="X100" s="46"/>
      <c r="Y100" s="44"/>
      <c r="Z100" s="44"/>
      <c r="AA100" s="44"/>
      <c r="AB100" s="44"/>
      <c r="AC100" s="44"/>
      <c r="AD100" s="44"/>
    </row>
  </sheetData>
  <mergeCells count="11">
    <mergeCell ref="F5:F6"/>
    <mergeCell ref="F7:F13"/>
    <mergeCell ref="F14:F24"/>
    <mergeCell ref="F25:F28"/>
    <mergeCell ref="F29:F31"/>
    <mergeCell ref="F97:F99"/>
    <mergeCell ref="F32:F43"/>
    <mergeCell ref="F71:F75"/>
    <mergeCell ref="F44:F59"/>
    <mergeCell ref="F60:F70"/>
    <mergeCell ref="F76:F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AB100"/>
  <sheetViews>
    <sheetView workbookViewId="0">
      <selection activeCell="B4" sqref="B4:AB100"/>
    </sheetView>
  </sheetViews>
  <sheetFormatPr baseColWidth="10" defaultRowHeight="15"/>
  <cols>
    <col min="1" max="1" width="11.42578125" style="1"/>
    <col min="2" max="3" width="11.42578125" style="1" customWidth="1"/>
    <col min="4" max="7" width="11.42578125" style="1"/>
    <col min="8" max="9" width="11.42578125" style="1" hidden="1" customWidth="1"/>
    <col min="10" max="10" width="11.42578125" style="3" hidden="1" customWidth="1"/>
    <col min="11" max="14" width="11.42578125" style="2" hidden="1" customWidth="1"/>
    <col min="15" max="15" width="11.42578125" style="2"/>
    <col min="16" max="18" width="11.42578125" style="1"/>
    <col min="19" max="19" width="11.42578125" style="3"/>
    <col min="20" max="22" width="11.42578125" style="2"/>
    <col min="23" max="16384" width="11.42578125" style="1"/>
  </cols>
  <sheetData>
    <row r="4" spans="2:28" ht="51.75">
      <c r="B4" s="19" t="str">
        <f>Datos!B4</f>
        <v>Por orden  geográfico</v>
      </c>
      <c r="C4" s="19" t="str">
        <f>Datos!C4</f>
        <v>Por orden cronologico arcos</v>
      </c>
      <c r="D4" s="19" t="str">
        <f>Datos!D4</f>
        <v>Nombre del puente</v>
      </c>
      <c r="E4" s="19" t="str">
        <f>Datos!E4</f>
        <v>Denominacion base</v>
      </c>
      <c r="F4" s="19" t="str">
        <f>Datos!F4</f>
        <v>Epoca Arcos</v>
      </c>
      <c r="G4" s="19" t="str">
        <f>Datos!G4</f>
        <v>DENOMINACION ARCOS</v>
      </c>
      <c r="H4" s="19" t="str">
        <f>Datos!H4</f>
        <v>Nº Arco</v>
      </c>
      <c r="I4" s="19" t="str">
        <f>Datos!I4</f>
        <v>Forma arco</v>
      </c>
      <c r="J4" s="20" t="str">
        <f>Datos!J4</f>
        <v>Luz arco (L)</v>
      </c>
      <c r="K4" s="21" t="str">
        <f>Datos!K4</f>
        <v>Ancho bóveda</v>
      </c>
      <c r="L4" s="21" t="str">
        <f>Datos!L4</f>
        <v>espesor rosca ( er)</v>
      </c>
      <c r="M4" s="21" t="str">
        <f>Datos!M4</f>
        <v>Flecha (f)</v>
      </c>
      <c r="N4" s="21" t="str">
        <f>Datos!N4</f>
        <v>er/L</v>
      </c>
      <c r="O4" s="21" t="str">
        <f>Datos!P4</f>
        <v>f/L</v>
      </c>
      <c r="P4" s="19" t="str">
        <f>Datos!Q4</f>
        <v>Por orden cronologico pilas</v>
      </c>
      <c r="Q4" s="19" t="str">
        <f>Datos!R4</f>
        <v>Epoca Pilas</v>
      </c>
      <c r="R4" s="19" t="str">
        <f>Datos!S4</f>
        <v>DENOMINACION PILAS</v>
      </c>
      <c r="S4" s="20" t="str">
        <f>Datos!T4</f>
        <v>Nº Pila</v>
      </c>
      <c r="T4" s="21" t="str">
        <f>Datos!U4</f>
        <v>Ancho pila (ap)</v>
      </c>
      <c r="U4" s="21" t="str">
        <f>Datos!V4</f>
        <v>Luz máxima vano contiguo (Lm)</v>
      </c>
      <c r="V4" s="21" t="str">
        <f>Datos!W4</f>
        <v>ap/Lm</v>
      </c>
      <c r="W4" s="19" t="str">
        <f>Datos!Y4</f>
        <v>Forma tajamar</v>
      </c>
      <c r="X4" s="19" t="str">
        <f>Datos!Z4</f>
        <v>Sección tajamar (m2)</v>
      </c>
      <c r="Y4" s="19" t="str">
        <f>Datos!AA4</f>
        <v>Remate tajamar</v>
      </c>
      <c r="Z4" s="19" t="str">
        <f>Datos!AB4</f>
        <v>Forma espolon</v>
      </c>
      <c r="AA4" s="19" t="str">
        <f>Datos!AC4</f>
        <v>Sección espolon(m2)</v>
      </c>
      <c r="AB4" s="19" t="str">
        <f>Datos!AD4</f>
        <v>Remate espolon</v>
      </c>
    </row>
    <row r="5" spans="2:28" s="9" customFormat="1" ht="45">
      <c r="B5" s="32">
        <f>Datos!B5</f>
        <v>1</v>
      </c>
      <c r="C5" s="32">
        <f>Datos!C5</f>
        <v>12</v>
      </c>
      <c r="D5" s="32" t="str">
        <f>Datos!D5</f>
        <v>Puente en Velilla del río Carrión.</v>
      </c>
      <c r="E5" s="32" t="str">
        <f>Datos!E5</f>
        <v>PVRC</v>
      </c>
      <c r="F5" s="112" t="str">
        <f>Datos!F5</f>
        <v xml:space="preserve"> p. XX</v>
      </c>
      <c r="G5" s="32" t="str">
        <f>Datos!G5</f>
        <v>PVRC01A</v>
      </c>
      <c r="H5" s="32">
        <f>Datos!H5</f>
        <v>1</v>
      </c>
      <c r="I5" s="32" t="str">
        <f>Datos!I5</f>
        <v>Escarzano</v>
      </c>
      <c r="J5" s="34">
        <f>Datos!J5</f>
        <v>12</v>
      </c>
      <c r="K5" s="35">
        <f>Datos!K5</f>
        <v>5</v>
      </c>
      <c r="L5" s="35">
        <f>Datos!L5</f>
        <v>0.69</v>
      </c>
      <c r="M5" s="35">
        <f>Datos!M5</f>
        <v>2.08</v>
      </c>
      <c r="N5" s="35">
        <f>Datos!N5</f>
        <v>5.7499999999999996E-2</v>
      </c>
      <c r="O5" s="35">
        <f>Datos!P5</f>
        <v>0.17333333333333334</v>
      </c>
      <c r="P5" s="32">
        <f>Datos!Q5</f>
        <v>12</v>
      </c>
      <c r="Q5" s="33" t="str">
        <f>Datos!R5</f>
        <v>p. XX</v>
      </c>
      <c r="R5" s="32" t="str">
        <f>Datos!S5</f>
        <v>PVRC01P</v>
      </c>
      <c r="S5" s="34">
        <f>Datos!T5</f>
        <v>1</v>
      </c>
      <c r="T5" s="35">
        <f>Datos!U5</f>
        <v>2.5</v>
      </c>
      <c r="U5" s="35">
        <f>Datos!V5</f>
        <v>12</v>
      </c>
      <c r="V5" s="35">
        <f>Datos!W5</f>
        <v>0.20833333333333334</v>
      </c>
      <c r="W5" s="32" t="str">
        <f>Datos!Y5</f>
        <v>Semicircular</v>
      </c>
      <c r="X5" s="32">
        <f>Datos!Z5</f>
        <v>0</v>
      </c>
      <c r="Y5" s="32" t="str">
        <f>Datos!AA5</f>
        <v>Sombrerete cónico</v>
      </c>
      <c r="Z5" s="32" t="str">
        <f>Datos!AB5</f>
        <v>Semicircular</v>
      </c>
      <c r="AA5" s="32">
        <f>Datos!AC5</f>
        <v>0</v>
      </c>
      <c r="AB5" s="32" t="str">
        <f>Datos!AD5</f>
        <v>Sombrerete cónico</v>
      </c>
    </row>
    <row r="6" spans="2:28" s="9" customFormat="1" ht="45">
      <c r="B6" s="32">
        <f>Datos!B6</f>
        <v>1</v>
      </c>
      <c r="C6" s="32">
        <f>Datos!C6</f>
        <v>12</v>
      </c>
      <c r="D6" s="32" t="str">
        <f>Datos!D6</f>
        <v>Puente en Velilla del río Carrión.</v>
      </c>
      <c r="E6" s="32" t="str">
        <f>Datos!E6</f>
        <v>PVRC</v>
      </c>
      <c r="F6" s="113"/>
      <c r="G6" s="32" t="str">
        <f>Datos!G6</f>
        <v>PVRC02A</v>
      </c>
      <c r="H6" s="32">
        <f>Datos!H6</f>
        <v>2</v>
      </c>
      <c r="I6" s="32" t="str">
        <f>Datos!I6</f>
        <v>Escarzano</v>
      </c>
      <c r="J6" s="34">
        <f>Datos!J6</f>
        <v>12</v>
      </c>
      <c r="K6" s="35">
        <f>Datos!K6</f>
        <v>5</v>
      </c>
      <c r="L6" s="35">
        <f>Datos!L6</f>
        <v>0.69</v>
      </c>
      <c r="M6" s="35">
        <f>Datos!M6</f>
        <v>2.08</v>
      </c>
      <c r="N6" s="35">
        <f>Datos!N6</f>
        <v>5.7499999999999996E-2</v>
      </c>
      <c r="O6" s="35">
        <f>Datos!P6</f>
        <v>0.17333333333333334</v>
      </c>
      <c r="P6" s="32">
        <f>Datos!Q6</f>
        <v>12</v>
      </c>
      <c r="Q6" s="33" t="str">
        <f>Datos!R6</f>
        <v>p. XX</v>
      </c>
      <c r="R6" s="32" t="str">
        <f>Datos!S6</f>
        <v>PVRC02P</v>
      </c>
      <c r="S6" s="34">
        <f>Datos!T6</f>
        <v>1</v>
      </c>
      <c r="T6" s="35">
        <f>Datos!U6</f>
        <v>2.5</v>
      </c>
      <c r="U6" s="35">
        <f>Datos!V6</f>
        <v>12</v>
      </c>
      <c r="V6" s="35">
        <f>Datos!W6</f>
        <v>0.20833333333333334</v>
      </c>
      <c r="W6" s="32" t="str">
        <f>Datos!Y6</f>
        <v>Semicircular</v>
      </c>
      <c r="X6" s="32">
        <f>Datos!Z6</f>
        <v>0</v>
      </c>
      <c r="Y6" s="32" t="str">
        <f>Datos!AA6</f>
        <v>Sombrerete cónico</v>
      </c>
      <c r="Z6" s="32" t="str">
        <f>Datos!AB6</f>
        <v>Semicircular</v>
      </c>
      <c r="AA6" s="32">
        <f>Datos!AC6</f>
        <v>0</v>
      </c>
      <c r="AB6" s="32" t="str">
        <f>Datos!AD6</f>
        <v>Sombrerete cónico</v>
      </c>
    </row>
    <row r="7" spans="2:28" s="9" customFormat="1" ht="45">
      <c r="B7" s="32">
        <f>Datos!B7</f>
        <v>1</v>
      </c>
      <c r="C7" s="32">
        <f>Datos!C7</f>
        <v>12</v>
      </c>
      <c r="D7" s="32" t="str">
        <f>Datos!D7</f>
        <v>Puente en Velilla del río Carrión.</v>
      </c>
      <c r="E7" s="32" t="str">
        <f>Datos!E7</f>
        <v>PVRC</v>
      </c>
      <c r="F7" s="113"/>
      <c r="G7" s="32" t="str">
        <f>Datos!G7</f>
        <v>PVRC03A</v>
      </c>
      <c r="H7" s="32">
        <f>Datos!H7</f>
        <v>3</v>
      </c>
      <c r="I7" s="32" t="str">
        <f>Datos!I7</f>
        <v>Escarzano</v>
      </c>
      <c r="J7" s="34">
        <f>Datos!J7</f>
        <v>12</v>
      </c>
      <c r="K7" s="35">
        <f>Datos!K7</f>
        <v>5</v>
      </c>
      <c r="L7" s="35">
        <f>Datos!L7</f>
        <v>0.69</v>
      </c>
      <c r="M7" s="35">
        <f>Datos!M7</f>
        <v>2.08</v>
      </c>
      <c r="N7" s="35">
        <f>Datos!N7</f>
        <v>5.7499999999999996E-2</v>
      </c>
      <c r="O7" s="35">
        <f>Datos!P7</f>
        <v>0.17333333333333334</v>
      </c>
      <c r="P7" s="32">
        <f>Datos!Q7</f>
        <v>0</v>
      </c>
      <c r="Q7" s="33">
        <f>Datos!R7</f>
        <v>0</v>
      </c>
      <c r="R7" s="32">
        <f>Datos!S7</f>
        <v>0</v>
      </c>
      <c r="S7" s="34">
        <f>Datos!T7</f>
        <v>0</v>
      </c>
      <c r="T7" s="35">
        <f>Datos!U7</f>
        <v>0</v>
      </c>
      <c r="U7" s="35">
        <f>Datos!V7</f>
        <v>0</v>
      </c>
      <c r="V7" s="35">
        <f>Datos!W7</f>
        <v>0</v>
      </c>
      <c r="W7" s="32">
        <f>Datos!Y7</f>
        <v>0</v>
      </c>
      <c r="X7" s="32">
        <f>Datos!Z7</f>
        <v>0</v>
      </c>
      <c r="Y7" s="32">
        <f>Datos!AA7</f>
        <v>0</v>
      </c>
      <c r="Z7" s="32">
        <f>Datos!AB7</f>
        <v>0</v>
      </c>
      <c r="AA7" s="32">
        <f>Datos!AC7</f>
        <v>0</v>
      </c>
      <c r="AB7" s="32">
        <f>Datos!AD7</f>
        <v>0</v>
      </c>
    </row>
    <row r="8" spans="2:28" s="7" customFormat="1" ht="45">
      <c r="B8" s="32">
        <f>Datos!B8</f>
        <v>3</v>
      </c>
      <c r="C8" s="32">
        <f>Datos!C8</f>
        <v>11</v>
      </c>
      <c r="D8" s="32" t="str">
        <f>Datos!D8</f>
        <v>Puente en Guardo.</v>
      </c>
      <c r="E8" s="32" t="str">
        <f>Datos!E8</f>
        <v>PGRD</v>
      </c>
      <c r="F8" s="113"/>
      <c r="G8" s="32" t="str">
        <f>Datos!G8</f>
        <v>PGRD01A</v>
      </c>
      <c r="H8" s="32">
        <f>Datos!H8</f>
        <v>1</v>
      </c>
      <c r="I8" s="32" t="str">
        <f>Datos!I8</f>
        <v>Medio Punto lig rebajado</v>
      </c>
      <c r="J8" s="34">
        <f>Datos!J8</f>
        <v>10.5</v>
      </c>
      <c r="K8" s="35">
        <f>Datos!K8</f>
        <v>5</v>
      </c>
      <c r="L8" s="35">
        <f>Datos!L8</f>
        <v>0.49</v>
      </c>
      <c r="M8" s="35">
        <f>Datos!M8</f>
        <v>5.2</v>
      </c>
      <c r="N8" s="35">
        <f>Datos!N8</f>
        <v>4.6666666666666669E-2</v>
      </c>
      <c r="O8" s="35">
        <f>Datos!P8</f>
        <v>0.49523809523809526</v>
      </c>
      <c r="P8" s="32">
        <f>Datos!Q8</f>
        <v>10</v>
      </c>
      <c r="Q8" s="33" t="str">
        <f>Datos!R8</f>
        <v>f. XVIII</v>
      </c>
      <c r="R8" s="32" t="str">
        <f>Datos!S8</f>
        <v>PGRD01P</v>
      </c>
      <c r="S8" s="34">
        <f>Datos!T8</f>
        <v>1</v>
      </c>
      <c r="T8" s="35">
        <f>Datos!U8</f>
        <v>3.6</v>
      </c>
      <c r="U8" s="35">
        <f>Datos!V8</f>
        <v>11.2</v>
      </c>
      <c r="V8" s="35">
        <f>Datos!W8</f>
        <v>0.32142857142857145</v>
      </c>
      <c r="W8" s="32" t="str">
        <f>Datos!Y8</f>
        <v>Ahusado</v>
      </c>
      <c r="X8" s="32">
        <f>Datos!Z8</f>
        <v>0</v>
      </c>
      <c r="Y8" s="32" t="str">
        <f>Datos!AA8</f>
        <v>Con escamas</v>
      </c>
      <c r="Z8" s="32" t="str">
        <f>Datos!AB8</f>
        <v>Ahusado</v>
      </c>
      <c r="AA8" s="32">
        <f>Datos!AC8</f>
        <v>0</v>
      </c>
      <c r="AB8" s="32" t="str">
        <f>Datos!AD8</f>
        <v>Con escamas</v>
      </c>
    </row>
    <row r="9" spans="2:28" s="7" customFormat="1" ht="45">
      <c r="B9" s="32">
        <f>Datos!B9</f>
        <v>3</v>
      </c>
      <c r="C9" s="32">
        <f>Datos!C9</f>
        <v>11</v>
      </c>
      <c r="D9" s="32" t="str">
        <f>Datos!D9</f>
        <v>Puente en Guardo.</v>
      </c>
      <c r="E9" s="32" t="str">
        <f>Datos!E9</f>
        <v>PGRD</v>
      </c>
      <c r="F9" s="113"/>
      <c r="G9" s="32" t="str">
        <f>Datos!G9</f>
        <v>PGRD02A</v>
      </c>
      <c r="H9" s="32">
        <f>Datos!H9</f>
        <v>2</v>
      </c>
      <c r="I9" s="32" t="str">
        <f>Datos!I9</f>
        <v>Medio Punto lig rebajado</v>
      </c>
      <c r="J9" s="34">
        <f>Datos!J9</f>
        <v>11.2</v>
      </c>
      <c r="K9" s="35">
        <f>Datos!K9</f>
        <v>5</v>
      </c>
      <c r="L9" s="35">
        <f>Datos!L9</f>
        <v>0.5</v>
      </c>
      <c r="M9" s="35">
        <f>Datos!M9</f>
        <v>5.55</v>
      </c>
      <c r="N9" s="35">
        <f>Datos!N9</f>
        <v>4.4642857142857144E-2</v>
      </c>
      <c r="O9" s="35">
        <f>Datos!P9</f>
        <v>0.4955357142857143</v>
      </c>
      <c r="P9" s="32">
        <f>Datos!Q9</f>
        <v>10</v>
      </c>
      <c r="Q9" s="33" t="str">
        <f>Datos!R9</f>
        <v>f. XVIII</v>
      </c>
      <c r="R9" s="32" t="str">
        <f>Datos!S9</f>
        <v>PGRD02P</v>
      </c>
      <c r="S9" s="34">
        <f>Datos!T9</f>
        <v>2</v>
      </c>
      <c r="T9" s="35">
        <f>Datos!U9</f>
        <v>3.6</v>
      </c>
      <c r="U9" s="35">
        <f>Datos!V9</f>
        <v>13.2</v>
      </c>
      <c r="V9" s="35">
        <f>Datos!W9</f>
        <v>0.27272727272727276</v>
      </c>
      <c r="W9" s="32" t="str">
        <f>Datos!Y9</f>
        <v>Ahusado</v>
      </c>
      <c r="X9" s="32">
        <f>Datos!Z9</f>
        <v>0</v>
      </c>
      <c r="Y9" s="32" t="str">
        <f>Datos!AA9</f>
        <v>Con escamas</v>
      </c>
      <c r="Z9" s="32" t="str">
        <f>Datos!AB9</f>
        <v>Ahusado</v>
      </c>
      <c r="AA9" s="32">
        <f>Datos!AC9</f>
        <v>0</v>
      </c>
      <c r="AB9" s="32" t="str">
        <f>Datos!AD9</f>
        <v>Con escamas</v>
      </c>
    </row>
    <row r="10" spans="2:28" s="7" customFormat="1" ht="45">
      <c r="B10" s="32">
        <f>Datos!B10</f>
        <v>3</v>
      </c>
      <c r="C10" s="32">
        <f>Datos!C10</f>
        <v>11</v>
      </c>
      <c r="D10" s="32" t="str">
        <f>Datos!D10</f>
        <v>Puente en Guardo.</v>
      </c>
      <c r="E10" s="32" t="str">
        <f>Datos!E10</f>
        <v>PGRD</v>
      </c>
      <c r="F10" s="114"/>
      <c r="G10" s="32" t="str">
        <f>Datos!G10</f>
        <v>PGRD03A</v>
      </c>
      <c r="H10" s="32">
        <f>Datos!H10</f>
        <v>3</v>
      </c>
      <c r="I10" s="32" t="str">
        <f>Datos!I10</f>
        <v>Medio Punto lig rebajado</v>
      </c>
      <c r="J10" s="34">
        <f>Datos!J10</f>
        <v>13.2</v>
      </c>
      <c r="K10" s="35">
        <f>Datos!K10</f>
        <v>5</v>
      </c>
      <c r="L10" s="35">
        <f>Datos!L10</f>
        <v>0.51</v>
      </c>
      <c r="M10" s="35">
        <f>Datos!M10</f>
        <v>6.5</v>
      </c>
      <c r="N10" s="35">
        <f>Datos!N10</f>
        <v>3.8636363636363642E-2</v>
      </c>
      <c r="O10" s="35">
        <f>Datos!P10</f>
        <v>0.49242424242424243</v>
      </c>
      <c r="P10" s="32">
        <f>Datos!Q10</f>
        <v>10</v>
      </c>
      <c r="Q10" s="33" t="str">
        <f>Datos!R10</f>
        <v>f. XVIII</v>
      </c>
      <c r="R10" s="32" t="str">
        <f>Datos!S10</f>
        <v>PGRD03P</v>
      </c>
      <c r="S10" s="34">
        <f>Datos!T10</f>
        <v>3</v>
      </c>
      <c r="T10" s="35">
        <f>Datos!U10</f>
        <v>3.6</v>
      </c>
      <c r="U10" s="35">
        <f>Datos!V10</f>
        <v>13.2</v>
      </c>
      <c r="V10" s="35">
        <f>Datos!W10</f>
        <v>0.27272727272727276</v>
      </c>
      <c r="W10" s="32" t="str">
        <f>Datos!Y10</f>
        <v>Ahusado</v>
      </c>
      <c r="X10" s="32">
        <f>Datos!Z10</f>
        <v>0</v>
      </c>
      <c r="Y10" s="32" t="str">
        <f>Datos!AA10</f>
        <v>Con escamas</v>
      </c>
      <c r="Z10" s="32" t="str">
        <f>Datos!AB10</f>
        <v>Ahusado</v>
      </c>
      <c r="AA10" s="32">
        <f>Datos!AC10</f>
        <v>0</v>
      </c>
      <c r="AB10" s="32" t="str">
        <f>Datos!AD10</f>
        <v>Con escamas</v>
      </c>
    </row>
    <row r="11" spans="2:28" s="7" customFormat="1" ht="45">
      <c r="B11" s="52">
        <f>Datos!B11</f>
        <v>3</v>
      </c>
      <c r="C11" s="52">
        <f>Datos!C11</f>
        <v>11</v>
      </c>
      <c r="D11" s="52" t="str">
        <f>Datos!D11</f>
        <v>Puente en Guardo.</v>
      </c>
      <c r="E11" s="52" t="str">
        <f>Datos!E11</f>
        <v>PGRD</v>
      </c>
      <c r="F11" s="115" t="str">
        <f>Datos!F11</f>
        <v>f. XVIII</v>
      </c>
      <c r="G11" s="52" t="str">
        <f>Datos!G11</f>
        <v>PGRD04A</v>
      </c>
      <c r="H11" s="52">
        <f>Datos!H11</f>
        <v>4</v>
      </c>
      <c r="I11" s="52" t="str">
        <f>Datos!I11</f>
        <v>Medio Punto lig rebajado</v>
      </c>
      <c r="J11" s="54">
        <f>Datos!J11</f>
        <v>11.2</v>
      </c>
      <c r="K11" s="55">
        <f>Datos!K11</f>
        <v>5</v>
      </c>
      <c r="L11" s="55">
        <f>Datos!L11</f>
        <v>0.5</v>
      </c>
      <c r="M11" s="55">
        <f>Datos!M11</f>
        <v>5.5</v>
      </c>
      <c r="N11" s="55">
        <f>Datos!N11</f>
        <v>4.4642857142857144E-2</v>
      </c>
      <c r="O11" s="55">
        <f>Datos!P11</f>
        <v>0.4910714285714286</v>
      </c>
      <c r="P11" s="52">
        <f>Datos!Q11</f>
        <v>10</v>
      </c>
      <c r="Q11" s="53" t="str">
        <f>Datos!R11</f>
        <v>f. XVIII</v>
      </c>
      <c r="R11" s="52" t="str">
        <f>Datos!S11</f>
        <v>PGRD04P</v>
      </c>
      <c r="S11" s="54">
        <f>Datos!T11</f>
        <v>4</v>
      </c>
      <c r="T11" s="55">
        <f>Datos!U11</f>
        <v>3.6</v>
      </c>
      <c r="U11" s="55">
        <f>Datos!V11</f>
        <v>11.2</v>
      </c>
      <c r="V11" s="55">
        <f>Datos!W11</f>
        <v>0.32142857142857145</v>
      </c>
      <c r="W11" s="52" t="str">
        <f>Datos!Y11</f>
        <v>Ahusado</v>
      </c>
      <c r="X11" s="52">
        <f>Datos!Z11</f>
        <v>0</v>
      </c>
      <c r="Y11" s="52" t="str">
        <f>Datos!AA11</f>
        <v>Con escamas</v>
      </c>
      <c r="Z11" s="52" t="str">
        <f>Datos!AB11</f>
        <v>Ahusado</v>
      </c>
      <c r="AA11" s="52">
        <f>Datos!AC11</f>
        <v>0</v>
      </c>
      <c r="AB11" s="52" t="str">
        <f>Datos!AD11</f>
        <v>Con escamas</v>
      </c>
    </row>
    <row r="12" spans="2:28" s="7" customFormat="1" ht="45">
      <c r="B12" s="52">
        <f>Datos!B12</f>
        <v>3</v>
      </c>
      <c r="C12" s="52">
        <f>Datos!C12</f>
        <v>11</v>
      </c>
      <c r="D12" s="52" t="str">
        <f>Datos!D12</f>
        <v>Puente en Guardo.</v>
      </c>
      <c r="E12" s="52" t="str">
        <f>Datos!E12</f>
        <v>PGRD</v>
      </c>
      <c r="F12" s="116"/>
      <c r="G12" s="52" t="str">
        <f>Datos!G12</f>
        <v>PGRD05A</v>
      </c>
      <c r="H12" s="52">
        <f>Datos!H12</f>
        <v>5</v>
      </c>
      <c r="I12" s="52" t="str">
        <f>Datos!I12</f>
        <v>Medio Punto lig rebajado</v>
      </c>
      <c r="J12" s="54">
        <f>Datos!J12</f>
        <v>10.4</v>
      </c>
      <c r="K12" s="55">
        <f>Datos!K12</f>
        <v>5</v>
      </c>
      <c r="L12" s="55">
        <f>Datos!L12</f>
        <v>0.49</v>
      </c>
      <c r="M12" s="55">
        <f>Datos!M12</f>
        <v>5.0999999999999996</v>
      </c>
      <c r="N12" s="55">
        <f>Datos!N12</f>
        <v>4.7115384615384615E-2</v>
      </c>
      <c r="O12" s="55">
        <f>Datos!P12</f>
        <v>0.49038461538461531</v>
      </c>
      <c r="P12" s="52">
        <f>Datos!Q12</f>
        <v>0</v>
      </c>
      <c r="Q12" s="53">
        <f>Datos!R12</f>
        <v>0</v>
      </c>
      <c r="R12" s="52">
        <f>Datos!S12</f>
        <v>0</v>
      </c>
      <c r="S12" s="54">
        <f>Datos!T12</f>
        <v>0</v>
      </c>
      <c r="T12" s="55">
        <f>Datos!U12</f>
        <v>0</v>
      </c>
      <c r="U12" s="55">
        <f>Datos!V12</f>
        <v>0</v>
      </c>
      <c r="V12" s="55">
        <f>Datos!W12</f>
        <v>0</v>
      </c>
      <c r="W12" s="52">
        <f>Datos!Y12</f>
        <v>0</v>
      </c>
      <c r="X12" s="52">
        <f>Datos!Z12</f>
        <v>0</v>
      </c>
      <c r="Y12" s="52">
        <f>Datos!AA12</f>
        <v>0</v>
      </c>
      <c r="Z12" s="52">
        <f>Datos!AB12</f>
        <v>0</v>
      </c>
      <c r="AA12" s="52">
        <f>Datos!AC12</f>
        <v>0</v>
      </c>
      <c r="AB12" s="52">
        <f>Datos!AD12</f>
        <v>0</v>
      </c>
    </row>
    <row r="13" spans="2:28" s="11" customFormat="1" ht="30">
      <c r="B13" s="60">
        <f>Datos!B13</f>
        <v>4</v>
      </c>
      <c r="C13" s="60">
        <f>Datos!C13</f>
        <v>8</v>
      </c>
      <c r="D13" s="61" t="str">
        <f>Datos!D13</f>
        <v>Puente en Saldaña.</v>
      </c>
      <c r="E13" s="62" t="str">
        <f>Datos!E13</f>
        <v>PSLD</v>
      </c>
      <c r="F13" s="127" t="str">
        <f>Datos!F13</f>
        <v>f. XVII</v>
      </c>
      <c r="G13" s="62" t="str">
        <f>Datos!G13</f>
        <v>PSLD01A</v>
      </c>
      <c r="H13" s="60">
        <f>Datos!H13</f>
        <v>1</v>
      </c>
      <c r="I13" s="61" t="str">
        <f>Datos!I13</f>
        <v>Medio Punto</v>
      </c>
      <c r="J13" s="64">
        <f>Datos!J13</f>
        <v>6.6</v>
      </c>
      <c r="K13" s="65">
        <f>Datos!K13</f>
        <v>5</v>
      </c>
      <c r="L13" s="65">
        <f>Datos!L13</f>
        <v>0.57999999999999996</v>
      </c>
      <c r="M13" s="65">
        <f>Datos!M13</f>
        <v>3.3</v>
      </c>
      <c r="N13" s="66">
        <f>Datos!N13</f>
        <v>8.7878787878787876E-2</v>
      </c>
      <c r="O13" s="65">
        <f>Datos!P13</f>
        <v>0.5</v>
      </c>
      <c r="P13" s="60">
        <f>Datos!Q13</f>
        <v>8</v>
      </c>
      <c r="Q13" s="63" t="str">
        <f>Datos!R13</f>
        <v>f. XVII</v>
      </c>
      <c r="R13" s="62" t="str">
        <f>Datos!S13</f>
        <v>PSLD01P</v>
      </c>
      <c r="S13" s="64">
        <f>Datos!T13</f>
        <v>1</v>
      </c>
      <c r="T13" s="66">
        <f>Datos!U13</f>
        <v>4</v>
      </c>
      <c r="U13" s="66">
        <f>Datos!V13</f>
        <v>6.7</v>
      </c>
      <c r="V13" s="67">
        <f>Datos!W13</f>
        <v>0.59701492537313428</v>
      </c>
      <c r="W13" s="61" t="str">
        <f>Datos!Y13</f>
        <v>Triangular</v>
      </c>
      <c r="X13" s="61">
        <f>Datos!Z13</f>
        <v>0</v>
      </c>
      <c r="Y13" s="61" t="str">
        <f>Datos!AA13</f>
        <v>Balconcillo</v>
      </c>
      <c r="Z13" s="62" t="str">
        <f>Datos!AB13</f>
        <v>Rectangular</v>
      </c>
      <c r="AA13" s="61">
        <f>Datos!AC13</f>
        <v>0</v>
      </c>
      <c r="AB13" s="62" t="str">
        <f>Datos!AD13</f>
        <v>Balconcillo</v>
      </c>
    </row>
    <row r="14" spans="2:28" s="11" customFormat="1" ht="30">
      <c r="B14" s="60">
        <f>Datos!B14</f>
        <v>4</v>
      </c>
      <c r="C14" s="60">
        <f>Datos!C14</f>
        <v>8</v>
      </c>
      <c r="D14" s="61" t="str">
        <f>Datos!D14</f>
        <v>Puente en Saldaña.</v>
      </c>
      <c r="E14" s="62" t="str">
        <f>Datos!E14</f>
        <v>PSLD</v>
      </c>
      <c r="F14" s="128"/>
      <c r="G14" s="62" t="str">
        <f>Datos!G14</f>
        <v>PSLD02A</v>
      </c>
      <c r="H14" s="60">
        <f>Datos!H14</f>
        <v>2</v>
      </c>
      <c r="I14" s="61" t="str">
        <f>Datos!I14</f>
        <v>Medio Punto</v>
      </c>
      <c r="J14" s="64">
        <f>Datos!J14</f>
        <v>6.7</v>
      </c>
      <c r="K14" s="65">
        <f>Datos!K14</f>
        <v>5</v>
      </c>
      <c r="L14" s="65">
        <f>Datos!L14</f>
        <v>0.57999999999999996</v>
      </c>
      <c r="M14" s="65">
        <f>Datos!M14</f>
        <v>3.35</v>
      </c>
      <c r="N14" s="66">
        <f>Datos!N14</f>
        <v>8.6567164179104469E-2</v>
      </c>
      <c r="O14" s="65">
        <f>Datos!P14</f>
        <v>0.5</v>
      </c>
      <c r="P14" s="60">
        <f>Datos!Q14</f>
        <v>8</v>
      </c>
      <c r="Q14" s="63" t="str">
        <f>Datos!R14</f>
        <v>f. XVII</v>
      </c>
      <c r="R14" s="62" t="str">
        <f>Datos!S14</f>
        <v>PSLD02P</v>
      </c>
      <c r="S14" s="64">
        <f>Datos!T14</f>
        <v>2</v>
      </c>
      <c r="T14" s="66">
        <f>Datos!U14</f>
        <v>3.9</v>
      </c>
      <c r="U14" s="66">
        <f>Datos!V14</f>
        <v>7.3</v>
      </c>
      <c r="V14" s="67">
        <f>Datos!W14</f>
        <v>0.53424657534246578</v>
      </c>
      <c r="W14" s="61" t="str">
        <f>Datos!Y14</f>
        <v>Triangular</v>
      </c>
      <c r="X14" s="61">
        <f>Datos!Z14</f>
        <v>0</v>
      </c>
      <c r="Y14" s="62" t="str">
        <f>Datos!AA14</f>
        <v>Balconcillo</v>
      </c>
      <c r="Z14" s="62" t="str">
        <f>Datos!AB14</f>
        <v>Rectangular</v>
      </c>
      <c r="AA14" s="61">
        <f>Datos!AC14</f>
        <v>0</v>
      </c>
      <c r="AB14" s="62" t="str">
        <f>Datos!AD14</f>
        <v>Balconcillo</v>
      </c>
    </row>
    <row r="15" spans="2:28" s="11" customFormat="1" ht="30">
      <c r="B15" s="60">
        <f>Datos!B15</f>
        <v>4</v>
      </c>
      <c r="C15" s="60">
        <f>Datos!C15</f>
        <v>8</v>
      </c>
      <c r="D15" s="61" t="str">
        <f>Datos!D15</f>
        <v>Puente en Saldaña.</v>
      </c>
      <c r="E15" s="62" t="str">
        <f>Datos!E15</f>
        <v>PSLD</v>
      </c>
      <c r="F15" s="129"/>
      <c r="G15" s="62" t="str">
        <f>Datos!G15</f>
        <v>PSLD03A</v>
      </c>
      <c r="H15" s="60">
        <f>Datos!H15</f>
        <v>3</v>
      </c>
      <c r="I15" s="61" t="str">
        <f>Datos!I15</f>
        <v>Medio Punto</v>
      </c>
      <c r="J15" s="64">
        <f>Datos!J15</f>
        <v>7.3</v>
      </c>
      <c r="K15" s="65">
        <f>Datos!K15</f>
        <v>5</v>
      </c>
      <c r="L15" s="65">
        <f>Datos!L15</f>
        <v>0.57999999999999996</v>
      </c>
      <c r="M15" s="65">
        <f>Datos!M15</f>
        <v>3.65</v>
      </c>
      <c r="N15" s="66">
        <f>Datos!N15</f>
        <v>7.9452054794520541E-2</v>
      </c>
      <c r="O15" s="65">
        <f>Datos!P15</f>
        <v>0.5</v>
      </c>
      <c r="P15" s="60">
        <f>Datos!Q15</f>
        <v>8</v>
      </c>
      <c r="Q15" s="63" t="str">
        <f>Datos!R15</f>
        <v>f. XVII</v>
      </c>
      <c r="R15" s="62" t="str">
        <f>Datos!S15</f>
        <v>PSLD03P</v>
      </c>
      <c r="S15" s="64">
        <f>Datos!T15</f>
        <v>3</v>
      </c>
      <c r="T15" s="66">
        <f>Datos!U15</f>
        <v>3.8</v>
      </c>
      <c r="U15" s="66">
        <f>Datos!V15</f>
        <v>7.3</v>
      </c>
      <c r="V15" s="67">
        <f>Datos!W15</f>
        <v>0.52054794520547942</v>
      </c>
      <c r="W15" s="61" t="str">
        <f>Datos!Y15</f>
        <v>Triangular</v>
      </c>
      <c r="X15" s="61">
        <f>Datos!Z15</f>
        <v>0</v>
      </c>
      <c r="Y15" s="62" t="str">
        <f>Datos!AA15</f>
        <v>Balconcillo</v>
      </c>
      <c r="Z15" s="62" t="str">
        <f>Datos!AB15</f>
        <v>Rectangular</v>
      </c>
      <c r="AA15" s="61">
        <f>Datos!AC15</f>
        <v>0</v>
      </c>
      <c r="AB15" s="62" t="str">
        <f>Datos!AD15</f>
        <v>Balconcillo</v>
      </c>
    </row>
    <row r="16" spans="2:28" s="11" customFormat="1" ht="30">
      <c r="B16" s="52">
        <f>Datos!B16</f>
        <v>4</v>
      </c>
      <c r="C16" s="52">
        <f>Datos!C16</f>
        <v>8</v>
      </c>
      <c r="D16" s="52" t="str">
        <f>Datos!D16</f>
        <v>Puente en Saldaña.</v>
      </c>
      <c r="E16" s="52" t="str">
        <f>Datos!E16</f>
        <v>PSLD</v>
      </c>
      <c r="F16" s="115" t="str">
        <f>Datos!F16</f>
        <v>f. XVII</v>
      </c>
      <c r="G16" s="52" t="str">
        <f>Datos!G16</f>
        <v>PSLD04A</v>
      </c>
      <c r="H16" s="52">
        <f>Datos!H16</f>
        <v>4</v>
      </c>
      <c r="I16" s="52" t="str">
        <f>Datos!I16</f>
        <v>Medio Punto</v>
      </c>
      <c r="J16" s="54">
        <f>Datos!J16</f>
        <v>7.2</v>
      </c>
      <c r="K16" s="55">
        <f>Datos!K16</f>
        <v>5</v>
      </c>
      <c r="L16" s="55">
        <f>Datos!L16</f>
        <v>0.57999999999999996</v>
      </c>
      <c r="M16" s="55">
        <f>Datos!M16</f>
        <v>3.6</v>
      </c>
      <c r="N16" s="55">
        <f>Datos!N16</f>
        <v>8.0555555555555547E-2</v>
      </c>
      <c r="O16" s="55">
        <f>Datos!P16</f>
        <v>0.5</v>
      </c>
      <c r="P16" s="52">
        <f>Datos!Q16</f>
        <v>8</v>
      </c>
      <c r="Q16" s="53" t="str">
        <f>Datos!R16</f>
        <v>f. XVII</v>
      </c>
      <c r="R16" s="52" t="str">
        <f>Datos!S16</f>
        <v>PSLD04P</v>
      </c>
      <c r="S16" s="54">
        <f>Datos!T16</f>
        <v>4</v>
      </c>
      <c r="T16" s="55">
        <f>Datos!U16</f>
        <v>4.3499999999999996</v>
      </c>
      <c r="U16" s="55">
        <f>Datos!V16</f>
        <v>7.2</v>
      </c>
      <c r="V16" s="55">
        <f>Datos!W16</f>
        <v>0.60416666666666663</v>
      </c>
      <c r="W16" s="52" t="str">
        <f>Datos!Y16</f>
        <v>Triangular</v>
      </c>
      <c r="X16" s="52">
        <f>Datos!Z16</f>
        <v>0</v>
      </c>
      <c r="Y16" s="52" t="str">
        <f>Datos!AA16</f>
        <v>Balconcillo</v>
      </c>
      <c r="Z16" s="52" t="str">
        <f>Datos!AB16</f>
        <v>Rectangular</v>
      </c>
      <c r="AA16" s="52">
        <f>Datos!AC16</f>
        <v>0</v>
      </c>
      <c r="AB16" s="52" t="str">
        <f>Datos!AD16</f>
        <v>Balconcillo</v>
      </c>
    </row>
    <row r="17" spans="2:28" s="11" customFormat="1" ht="30">
      <c r="B17" s="52">
        <f>Datos!B17</f>
        <v>4</v>
      </c>
      <c r="C17" s="52">
        <f>Datos!C17</f>
        <v>7</v>
      </c>
      <c r="D17" s="52" t="str">
        <f>Datos!D17</f>
        <v>Puente en Saldaña.</v>
      </c>
      <c r="E17" s="52" t="str">
        <f>Datos!E17</f>
        <v>PSLD</v>
      </c>
      <c r="F17" s="123"/>
      <c r="G17" s="52" t="str">
        <f>Datos!G17</f>
        <v>PSLD05A</v>
      </c>
      <c r="H17" s="52">
        <f>Datos!H17</f>
        <v>5</v>
      </c>
      <c r="I17" s="52" t="str">
        <f>Datos!I17</f>
        <v>Medio Punto</v>
      </c>
      <c r="J17" s="54">
        <f>Datos!J17</f>
        <v>6.35</v>
      </c>
      <c r="K17" s="55">
        <f>Datos!K17</f>
        <v>5</v>
      </c>
      <c r="L17" s="55">
        <f>Datos!L17</f>
        <v>0.57999999999999996</v>
      </c>
      <c r="M17" s="55">
        <f>Datos!M17</f>
        <v>3.1749999999999998</v>
      </c>
      <c r="N17" s="55">
        <f>Datos!N17</f>
        <v>9.1338582677165353E-2</v>
      </c>
      <c r="O17" s="55">
        <f>Datos!P17</f>
        <v>0.5</v>
      </c>
      <c r="P17" s="52">
        <f>Datos!Q17</f>
        <v>9</v>
      </c>
      <c r="Q17" s="53" t="str">
        <f>Datos!R17</f>
        <v>p. XVIII</v>
      </c>
      <c r="R17" s="52" t="str">
        <f>Datos!S17</f>
        <v>PSLD05P</v>
      </c>
      <c r="S17" s="54">
        <f>Datos!T17</f>
        <v>5</v>
      </c>
      <c r="T17" s="55">
        <f>Datos!U17</f>
        <v>3</v>
      </c>
      <c r="U17" s="55">
        <f>Datos!V17</f>
        <v>6.5</v>
      </c>
      <c r="V17" s="55">
        <f>Datos!W17</f>
        <v>0.46153846153846156</v>
      </c>
      <c r="W17" s="52" t="str">
        <f>Datos!Y17</f>
        <v>Triangular</v>
      </c>
      <c r="X17" s="52">
        <f>Datos!Z17</f>
        <v>0</v>
      </c>
      <c r="Y17" s="52" t="str">
        <f>Datos!AA17</f>
        <v>Con losetas</v>
      </c>
      <c r="Z17" s="52" t="str">
        <f>Datos!AB17</f>
        <v>Rectangular</v>
      </c>
      <c r="AA17" s="52">
        <f>Datos!AC17</f>
        <v>0</v>
      </c>
      <c r="AB17" s="52" t="str">
        <f>Datos!AD17</f>
        <v>Con losetas</v>
      </c>
    </row>
    <row r="18" spans="2:28" s="11" customFormat="1" ht="30">
      <c r="B18" s="52">
        <f>Datos!B18</f>
        <v>4</v>
      </c>
      <c r="C18" s="52">
        <f>Datos!C18</f>
        <v>7</v>
      </c>
      <c r="D18" s="52" t="str">
        <f>Datos!D18</f>
        <v>Puente en Saldaña.</v>
      </c>
      <c r="E18" s="52" t="str">
        <f>Datos!E18</f>
        <v>PSLD</v>
      </c>
      <c r="F18" s="116"/>
      <c r="G18" s="52" t="str">
        <f>Datos!G18</f>
        <v>PSLD06A</v>
      </c>
      <c r="H18" s="52">
        <f>Datos!H18</f>
        <v>6</v>
      </c>
      <c r="I18" s="52" t="str">
        <f>Datos!I18</f>
        <v>Medio Punto</v>
      </c>
      <c r="J18" s="54">
        <f>Datos!J18</f>
        <v>6.5</v>
      </c>
      <c r="K18" s="55">
        <f>Datos!K18</f>
        <v>5</v>
      </c>
      <c r="L18" s="55">
        <f>Datos!L18</f>
        <v>0.57999999999999996</v>
      </c>
      <c r="M18" s="55">
        <f>Datos!M18</f>
        <v>3.25</v>
      </c>
      <c r="N18" s="55">
        <f>Datos!N18</f>
        <v>8.9230769230769225E-2</v>
      </c>
      <c r="O18" s="55">
        <f>Datos!P18</f>
        <v>0.5</v>
      </c>
      <c r="P18" s="52">
        <f>Datos!Q18</f>
        <v>7</v>
      </c>
      <c r="Q18" s="53" t="str">
        <f>Datos!R18</f>
        <v>p. XVII</v>
      </c>
      <c r="R18" s="52" t="str">
        <f>Datos!S18</f>
        <v>PSLD06P</v>
      </c>
      <c r="S18" s="54">
        <f>Datos!T18</f>
        <v>6</v>
      </c>
      <c r="T18" s="55">
        <f>Datos!U18</f>
        <v>5.5</v>
      </c>
      <c r="U18" s="55">
        <f>Datos!V18</f>
        <v>7</v>
      </c>
      <c r="V18" s="55">
        <f>Datos!W18</f>
        <v>0.7857142857142857</v>
      </c>
      <c r="W18" s="52" t="str">
        <f>Datos!Y18</f>
        <v>Triangular</v>
      </c>
      <c r="X18" s="52">
        <f>Datos!Z18</f>
        <v>0</v>
      </c>
      <c r="Y18" s="52" t="str">
        <f>Datos!AA18</f>
        <v>Con losetas</v>
      </c>
      <c r="Z18" s="52" t="str">
        <f>Datos!AB18</f>
        <v>Rectangular</v>
      </c>
      <c r="AA18" s="52">
        <f>Datos!AC18</f>
        <v>0</v>
      </c>
      <c r="AB18" s="52" t="str">
        <f>Datos!AD18</f>
        <v>Con losetas</v>
      </c>
    </row>
    <row r="19" spans="2:28" s="11" customFormat="1" ht="30">
      <c r="B19" s="52">
        <f>Datos!B19</f>
        <v>4</v>
      </c>
      <c r="C19" s="52">
        <f>Datos!C19</f>
        <v>7</v>
      </c>
      <c r="D19" s="52" t="str">
        <f>Datos!D19</f>
        <v>Puente en Saldaña.</v>
      </c>
      <c r="E19" s="52" t="str">
        <f>Datos!E19</f>
        <v>PSLD</v>
      </c>
      <c r="F19" s="73" t="str">
        <f>Datos!F19</f>
        <v>p. XVII</v>
      </c>
      <c r="G19" s="52" t="str">
        <f>Datos!G19</f>
        <v>PSLD07A</v>
      </c>
      <c r="H19" s="52">
        <f>Datos!H19</f>
        <v>7</v>
      </c>
      <c r="I19" s="52" t="str">
        <f>Datos!I19</f>
        <v>Medio Punto</v>
      </c>
      <c r="J19" s="54">
        <f>Datos!J19</f>
        <v>7</v>
      </c>
      <c r="K19" s="55">
        <f>Datos!K19</f>
        <v>5</v>
      </c>
      <c r="L19" s="55">
        <f>Datos!L19</f>
        <v>0.67</v>
      </c>
      <c r="M19" s="55">
        <f>Datos!M19</f>
        <v>3.5</v>
      </c>
      <c r="N19" s="55">
        <f>Datos!N19</f>
        <v>9.5714285714285724E-2</v>
      </c>
      <c r="O19" s="55">
        <f>Datos!P19</f>
        <v>0.5</v>
      </c>
      <c r="P19" s="52">
        <f>Datos!Q19</f>
        <v>7</v>
      </c>
      <c r="Q19" s="53" t="str">
        <f>Datos!R19</f>
        <v>p. XVII</v>
      </c>
      <c r="R19" s="52" t="str">
        <f>Datos!S19</f>
        <v>PSLD07P</v>
      </c>
      <c r="S19" s="54">
        <f>Datos!T19</f>
        <v>7</v>
      </c>
      <c r="T19" s="55">
        <f>Datos!U19</f>
        <v>5.2</v>
      </c>
      <c r="U19" s="55">
        <f>Datos!V19</f>
        <v>7</v>
      </c>
      <c r="V19" s="55">
        <f>Datos!W19</f>
        <v>0.74285714285714288</v>
      </c>
      <c r="W19" s="52" t="str">
        <f>Datos!Y19</f>
        <v>Triangular</v>
      </c>
      <c r="X19" s="52">
        <f>Datos!Z19</f>
        <v>0</v>
      </c>
      <c r="Y19" s="52" t="str">
        <f>Datos!AA19</f>
        <v>Con losetas</v>
      </c>
      <c r="Z19" s="52" t="str">
        <f>Datos!AB19</f>
        <v>Rectangular</v>
      </c>
      <c r="AA19" s="52">
        <f>Datos!AC19</f>
        <v>0</v>
      </c>
      <c r="AB19" s="52" t="str">
        <f>Datos!AD19</f>
        <v>Con losetas</v>
      </c>
    </row>
    <row r="20" spans="2:28" s="11" customFormat="1" ht="30">
      <c r="B20" s="28">
        <f>Datos!B20</f>
        <v>4</v>
      </c>
      <c r="C20" s="28">
        <f>Datos!C20</f>
        <v>7</v>
      </c>
      <c r="D20" s="28" t="str">
        <f>Datos!D20</f>
        <v>Puente en Saldaña.</v>
      </c>
      <c r="E20" s="28" t="str">
        <f>Datos!E20</f>
        <v>PSLD</v>
      </c>
      <c r="F20" s="109" t="str">
        <f>Datos!F20</f>
        <v>p. XVII</v>
      </c>
      <c r="G20" s="28" t="str">
        <f>Datos!G20</f>
        <v>PSLD08A</v>
      </c>
      <c r="H20" s="28">
        <f>Datos!H20</f>
        <v>8</v>
      </c>
      <c r="I20" s="28" t="str">
        <f>Datos!I20</f>
        <v>Medio Punto</v>
      </c>
      <c r="J20" s="30">
        <f>Datos!J20</f>
        <v>6.7</v>
      </c>
      <c r="K20" s="31">
        <f>Datos!K20</f>
        <v>5</v>
      </c>
      <c r="L20" s="31">
        <f>Datos!L20</f>
        <v>0.69</v>
      </c>
      <c r="M20" s="31">
        <f>Datos!M20</f>
        <v>3.35</v>
      </c>
      <c r="N20" s="31">
        <f>Datos!N20</f>
        <v>0.10298507462686567</v>
      </c>
      <c r="O20" s="31">
        <f>Datos!P20</f>
        <v>0.5</v>
      </c>
      <c r="P20" s="28">
        <f>Datos!Q20</f>
        <v>7</v>
      </c>
      <c r="Q20" s="29" t="str">
        <f>Datos!R20</f>
        <v>p. XVII</v>
      </c>
      <c r="R20" s="28" t="str">
        <f>Datos!S20</f>
        <v>PSLD08P</v>
      </c>
      <c r="S20" s="30">
        <f>Datos!T20</f>
        <v>8</v>
      </c>
      <c r="T20" s="31">
        <f>Datos!U20</f>
        <v>5.55</v>
      </c>
      <c r="U20" s="31">
        <f>Datos!V20</f>
        <v>7</v>
      </c>
      <c r="V20" s="31">
        <f>Datos!W20</f>
        <v>0.79285714285714282</v>
      </c>
      <c r="W20" s="28" t="str">
        <f>Datos!Y20</f>
        <v>Triangular</v>
      </c>
      <c r="X20" s="28">
        <f>Datos!Z20</f>
        <v>0</v>
      </c>
      <c r="Y20" s="28" t="str">
        <f>Datos!AA20</f>
        <v>Con losetas</v>
      </c>
      <c r="Z20" s="28" t="str">
        <f>Datos!AB20</f>
        <v>Rectangular</v>
      </c>
      <c r="AA20" s="28">
        <f>Datos!AC20</f>
        <v>0</v>
      </c>
      <c r="AB20" s="28" t="str">
        <f>Datos!AD20</f>
        <v>Con losetas</v>
      </c>
    </row>
    <row r="21" spans="2:28" s="11" customFormat="1" ht="30">
      <c r="B21" s="28">
        <f>Datos!B21</f>
        <v>4</v>
      </c>
      <c r="C21" s="28">
        <f>Datos!C21</f>
        <v>7</v>
      </c>
      <c r="D21" s="28" t="str">
        <f>Datos!D21</f>
        <v>Puente en Saldaña.</v>
      </c>
      <c r="E21" s="28" t="str">
        <f>Datos!E21</f>
        <v>PSLD</v>
      </c>
      <c r="F21" s="110"/>
      <c r="G21" s="28" t="str">
        <f>Datos!G21</f>
        <v>PSLD09A</v>
      </c>
      <c r="H21" s="28">
        <f>Datos!H21</f>
        <v>9</v>
      </c>
      <c r="I21" s="28" t="str">
        <f>Datos!I21</f>
        <v>Medio Punto</v>
      </c>
      <c r="J21" s="30">
        <f>Datos!J21</f>
        <v>7</v>
      </c>
      <c r="K21" s="31">
        <f>Datos!K21</f>
        <v>5</v>
      </c>
      <c r="L21" s="31">
        <f>Datos!L21</f>
        <v>0.67</v>
      </c>
      <c r="M21" s="31">
        <f>Datos!M21</f>
        <v>3.5</v>
      </c>
      <c r="N21" s="31">
        <f>Datos!N21</f>
        <v>9.5714285714285724E-2</v>
      </c>
      <c r="O21" s="31">
        <f>Datos!P21</f>
        <v>0.5</v>
      </c>
      <c r="P21" s="28">
        <f>Datos!Q21</f>
        <v>7</v>
      </c>
      <c r="Q21" s="29" t="str">
        <f>Datos!R21</f>
        <v>p. XVII</v>
      </c>
      <c r="R21" s="28" t="str">
        <f>Datos!S21</f>
        <v>PSLD09P</v>
      </c>
      <c r="S21" s="30">
        <f>Datos!T21</f>
        <v>9</v>
      </c>
      <c r="T21" s="31">
        <f>Datos!U21</f>
        <v>5.8</v>
      </c>
      <c r="U21" s="31">
        <f>Datos!V21</f>
        <v>7.1</v>
      </c>
      <c r="V21" s="31">
        <f>Datos!W21</f>
        <v>0.81690140845070425</v>
      </c>
      <c r="W21" s="28" t="str">
        <f>Datos!Y21</f>
        <v>Triangular</v>
      </c>
      <c r="X21" s="28">
        <f>Datos!Z21</f>
        <v>0</v>
      </c>
      <c r="Y21" s="28" t="str">
        <f>Datos!AA21</f>
        <v>Con losetas</v>
      </c>
      <c r="Z21" s="28" t="str">
        <f>Datos!AB21</f>
        <v>Rectangular</v>
      </c>
      <c r="AA21" s="28">
        <f>Datos!AC21</f>
        <v>0</v>
      </c>
      <c r="AB21" s="28" t="str">
        <f>Datos!AD21</f>
        <v>Con losetas</v>
      </c>
    </row>
    <row r="22" spans="2:28" s="11" customFormat="1" ht="30">
      <c r="B22" s="28">
        <f>Datos!B22</f>
        <v>4</v>
      </c>
      <c r="C22" s="28">
        <f>Datos!C22</f>
        <v>8</v>
      </c>
      <c r="D22" s="28" t="str">
        <f>Datos!D22</f>
        <v>Puente en Saldaña.</v>
      </c>
      <c r="E22" s="28" t="str">
        <f>Datos!E22</f>
        <v>PSLD</v>
      </c>
      <c r="F22" s="110"/>
      <c r="G22" s="28" t="str">
        <f>Datos!G22</f>
        <v>PSLD10A</v>
      </c>
      <c r="H22" s="28">
        <f>Datos!H22</f>
        <v>10</v>
      </c>
      <c r="I22" s="28" t="str">
        <f>Datos!I22</f>
        <v>Medio Punto</v>
      </c>
      <c r="J22" s="30">
        <f>Datos!J22</f>
        <v>7.1</v>
      </c>
      <c r="K22" s="31">
        <f>Datos!K22</f>
        <v>5</v>
      </c>
      <c r="L22" s="31">
        <f>Datos!L22</f>
        <v>0.8</v>
      </c>
      <c r="M22" s="31">
        <f>Datos!M22</f>
        <v>3.55</v>
      </c>
      <c r="N22" s="31">
        <f>Datos!N22</f>
        <v>0.11267605633802819</v>
      </c>
      <c r="O22" s="31">
        <f>Datos!P22</f>
        <v>0.5</v>
      </c>
      <c r="P22" s="28">
        <f>Datos!Q22</f>
        <v>8</v>
      </c>
      <c r="Q22" s="29" t="str">
        <f>Datos!R22</f>
        <v>f. XVII</v>
      </c>
      <c r="R22" s="28" t="str">
        <f>Datos!S22</f>
        <v>PSLD10P</v>
      </c>
      <c r="S22" s="30">
        <f>Datos!T22</f>
        <v>10</v>
      </c>
      <c r="T22" s="31">
        <f>Datos!U22</f>
        <v>5.8</v>
      </c>
      <c r="U22" s="31">
        <f>Datos!V22</f>
        <v>7.8</v>
      </c>
      <c r="V22" s="31">
        <f>Datos!W22</f>
        <v>0.74358974358974361</v>
      </c>
      <c r="W22" s="28" t="str">
        <f>Datos!Y22</f>
        <v>Triangular</v>
      </c>
      <c r="X22" s="28">
        <f>Datos!Z22</f>
        <v>0</v>
      </c>
      <c r="Y22" s="28" t="str">
        <f>Datos!AA22</f>
        <v>Con losetas</v>
      </c>
      <c r="Z22" s="28" t="str">
        <f>Datos!AB22</f>
        <v>Rectangular</v>
      </c>
      <c r="AA22" s="28">
        <f>Datos!AC22</f>
        <v>0</v>
      </c>
      <c r="AB22" s="28" t="str">
        <f>Datos!AD22</f>
        <v>Con losetas</v>
      </c>
    </row>
    <row r="23" spans="2:28" s="11" customFormat="1" ht="30">
      <c r="B23" s="28">
        <f>Datos!B23</f>
        <v>4</v>
      </c>
      <c r="C23" s="28">
        <f>Datos!C23</f>
        <v>12</v>
      </c>
      <c r="D23" s="28" t="str">
        <f>Datos!D23</f>
        <v>Puente en Saldaña.</v>
      </c>
      <c r="E23" s="28" t="str">
        <f>Datos!E23</f>
        <v>PSLD</v>
      </c>
      <c r="F23" s="110"/>
      <c r="G23" s="28" t="str">
        <f>Datos!G23</f>
        <v>PSLD11A</v>
      </c>
      <c r="H23" s="28">
        <f>Datos!H23</f>
        <v>11</v>
      </c>
      <c r="I23" s="28" t="str">
        <f>Datos!I23</f>
        <v>Escarzano</v>
      </c>
      <c r="J23" s="30">
        <f>Datos!J23</f>
        <v>7.8</v>
      </c>
      <c r="K23" s="31">
        <f>Datos!K23</f>
        <v>5</v>
      </c>
      <c r="L23" s="31">
        <f>Datos!L23</f>
        <v>0.79</v>
      </c>
      <c r="M23" s="31">
        <f>Datos!M23</f>
        <v>3.48</v>
      </c>
      <c r="N23" s="31">
        <f>Datos!N23</f>
        <v>0.10128205128205128</v>
      </c>
      <c r="O23" s="31">
        <f>Datos!P23</f>
        <v>0.44615384615384618</v>
      </c>
      <c r="P23" s="28">
        <f>Datos!Q23</f>
        <v>12</v>
      </c>
      <c r="Q23" s="29" t="str">
        <f>Datos!R23</f>
        <v>p. XX</v>
      </c>
      <c r="R23" s="28" t="str">
        <f>Datos!S23</f>
        <v>PSLD11P</v>
      </c>
      <c r="S23" s="30">
        <f>Datos!T23</f>
        <v>11</v>
      </c>
      <c r="T23" s="31">
        <f>Datos!U23</f>
        <v>3.4</v>
      </c>
      <c r="U23" s="31">
        <f>Datos!V23</f>
        <v>8</v>
      </c>
      <c r="V23" s="31">
        <f>Datos!W23</f>
        <v>0.42499999999999999</v>
      </c>
      <c r="W23" s="28" t="str">
        <f>Datos!Y23</f>
        <v>Triangular</v>
      </c>
      <c r="X23" s="28">
        <f>Datos!Z23</f>
        <v>0</v>
      </c>
      <c r="Y23" s="28" t="str">
        <f>Datos!AA23</f>
        <v>Con losetas</v>
      </c>
      <c r="Z23" s="28" t="str">
        <f>Datos!AB23</f>
        <v>Rectangular</v>
      </c>
      <c r="AA23" s="28">
        <f>Datos!AC23</f>
        <v>0</v>
      </c>
      <c r="AB23" s="28" t="str">
        <f>Datos!AD23</f>
        <v>Con losetas</v>
      </c>
    </row>
    <row r="24" spans="2:28" s="11" customFormat="1" ht="30">
      <c r="B24" s="28">
        <f>Datos!B24</f>
        <v>4</v>
      </c>
      <c r="C24" s="28">
        <f>Datos!C24</f>
        <v>12</v>
      </c>
      <c r="D24" s="28" t="str">
        <f>Datos!D24</f>
        <v>Puente en Saldaña.</v>
      </c>
      <c r="E24" s="28" t="str">
        <f>Datos!E24</f>
        <v>PSLD</v>
      </c>
      <c r="F24" s="110"/>
      <c r="G24" s="28" t="str">
        <f>Datos!G24</f>
        <v>PSLD12A</v>
      </c>
      <c r="H24" s="28">
        <f>Datos!H24</f>
        <v>12</v>
      </c>
      <c r="I24" s="28" t="str">
        <f>Datos!I24</f>
        <v>Escarzano</v>
      </c>
      <c r="J24" s="30">
        <f>Datos!J24</f>
        <v>8</v>
      </c>
      <c r="K24" s="31">
        <f>Datos!K24</f>
        <v>5</v>
      </c>
      <c r="L24" s="31">
        <f>Datos!L24</f>
        <v>0.92</v>
      </c>
      <c r="M24" s="31">
        <f>Datos!M24</f>
        <v>3.48</v>
      </c>
      <c r="N24" s="31">
        <f>Datos!N24</f>
        <v>0.115</v>
      </c>
      <c r="O24" s="31">
        <f>Datos!P24</f>
        <v>0.435</v>
      </c>
      <c r="P24" s="28">
        <f>Datos!Q24</f>
        <v>9</v>
      </c>
      <c r="Q24" s="29" t="str">
        <f>Datos!R24</f>
        <v>p. XVIII</v>
      </c>
      <c r="R24" s="28" t="str">
        <f>Datos!S24</f>
        <v>PSLD12P</v>
      </c>
      <c r="S24" s="30">
        <f>Datos!T24</f>
        <v>12</v>
      </c>
      <c r="T24" s="31">
        <f>Datos!U24</f>
        <v>3.6</v>
      </c>
      <c r="U24" s="31">
        <f>Datos!V24</f>
        <v>10.5</v>
      </c>
      <c r="V24" s="31">
        <f>Datos!W24</f>
        <v>0.34285714285714286</v>
      </c>
      <c r="W24" s="28" t="str">
        <f>Datos!Y24</f>
        <v>Triangular</v>
      </c>
      <c r="X24" s="28">
        <f>Datos!Z24</f>
        <v>0</v>
      </c>
      <c r="Y24" s="28" t="str">
        <f>Datos!AA24</f>
        <v>Con losetas</v>
      </c>
      <c r="Z24" s="28" t="str">
        <f>Datos!AB24</f>
        <v>Rectangular</v>
      </c>
      <c r="AA24" s="28">
        <f>Datos!AC24</f>
        <v>0</v>
      </c>
      <c r="AB24" s="28" t="str">
        <f>Datos!AD24</f>
        <v>Con losetas</v>
      </c>
    </row>
    <row r="25" spans="2:28" s="11" customFormat="1" ht="30">
      <c r="B25" s="28">
        <f>Datos!B25</f>
        <v>4</v>
      </c>
      <c r="C25" s="28">
        <f>Datos!C25</f>
        <v>12</v>
      </c>
      <c r="D25" s="28" t="str">
        <f>Datos!D25</f>
        <v>Puente en Saldaña.</v>
      </c>
      <c r="E25" s="28" t="str">
        <f>Datos!E25</f>
        <v>PSLD</v>
      </c>
      <c r="F25" s="110"/>
      <c r="G25" s="28" t="str">
        <f>Datos!G25</f>
        <v>PSLD13A</v>
      </c>
      <c r="H25" s="28">
        <f>Datos!H25</f>
        <v>13</v>
      </c>
      <c r="I25" s="28" t="str">
        <f>Datos!I25</f>
        <v>Escarzano</v>
      </c>
      <c r="J25" s="30">
        <f>Datos!J25</f>
        <v>10.5</v>
      </c>
      <c r="K25" s="31">
        <f>Datos!K25</f>
        <v>5</v>
      </c>
      <c r="L25" s="31">
        <f>Datos!L25</f>
        <v>0.97</v>
      </c>
      <c r="M25" s="31">
        <f>Datos!M25</f>
        <v>3.48</v>
      </c>
      <c r="N25" s="31">
        <f>Datos!N25</f>
        <v>9.2380952380952383E-2</v>
      </c>
      <c r="O25" s="31">
        <f>Datos!P25</f>
        <v>0.33142857142857141</v>
      </c>
      <c r="P25" s="28">
        <f>Datos!Q25</f>
        <v>9</v>
      </c>
      <c r="Q25" s="29" t="str">
        <f>Datos!R25</f>
        <v>p. XVIII</v>
      </c>
      <c r="R25" s="28" t="str">
        <f>Datos!S25</f>
        <v>PSLD13P</v>
      </c>
      <c r="S25" s="30">
        <f>Datos!T25</f>
        <v>13</v>
      </c>
      <c r="T25" s="31">
        <f>Datos!U25</f>
        <v>3.6</v>
      </c>
      <c r="U25" s="31">
        <f>Datos!V25</f>
        <v>10.5</v>
      </c>
      <c r="V25" s="31">
        <f>Datos!W25</f>
        <v>0.34285714285714286</v>
      </c>
      <c r="W25" s="28" t="str">
        <f>Datos!Y25</f>
        <v>Triangular</v>
      </c>
      <c r="X25" s="28">
        <f>Datos!Z25</f>
        <v>0</v>
      </c>
      <c r="Y25" s="28" t="str">
        <f>Datos!AA25</f>
        <v>Con losetas</v>
      </c>
      <c r="Z25" s="28" t="str">
        <f>Datos!AB25</f>
        <v>Rectangular</v>
      </c>
      <c r="AA25" s="28">
        <f>Datos!AC25</f>
        <v>0</v>
      </c>
      <c r="AB25" s="28" t="str">
        <f>Datos!AD25</f>
        <v>Con losetas</v>
      </c>
    </row>
    <row r="26" spans="2:28" s="11" customFormat="1" ht="30">
      <c r="B26" s="28">
        <f>Datos!B26</f>
        <v>4</v>
      </c>
      <c r="C26" s="28">
        <f>Datos!C26</f>
        <v>12</v>
      </c>
      <c r="D26" s="28" t="str">
        <f>Datos!D26</f>
        <v>Puente en Saldaña.</v>
      </c>
      <c r="E26" s="28" t="str">
        <f>Datos!E26</f>
        <v>PSLD</v>
      </c>
      <c r="F26" s="110"/>
      <c r="G26" s="28" t="str">
        <f>Datos!G26</f>
        <v>PSLD14A</v>
      </c>
      <c r="H26" s="28">
        <f>Datos!H26</f>
        <v>14</v>
      </c>
      <c r="I26" s="28" t="str">
        <f>Datos!I26</f>
        <v>Escarzano</v>
      </c>
      <c r="J26" s="30">
        <f>Datos!J26</f>
        <v>10.4</v>
      </c>
      <c r="K26" s="31">
        <f>Datos!K26</f>
        <v>5</v>
      </c>
      <c r="L26" s="31">
        <f>Datos!L26</f>
        <v>0.97</v>
      </c>
      <c r="M26" s="31">
        <f>Datos!M26</f>
        <v>3.51</v>
      </c>
      <c r="N26" s="31">
        <f>Datos!N26</f>
        <v>9.3269230769230757E-2</v>
      </c>
      <c r="O26" s="31">
        <f>Datos!P26</f>
        <v>0.33749999999999997</v>
      </c>
      <c r="P26" s="28">
        <f>Datos!Q26</f>
        <v>9</v>
      </c>
      <c r="Q26" s="29" t="str">
        <f>Datos!R26</f>
        <v>p. XVIII</v>
      </c>
      <c r="R26" s="28" t="str">
        <f>Datos!S26</f>
        <v>PSLD14P</v>
      </c>
      <c r="S26" s="30">
        <f>Datos!T26</f>
        <v>14</v>
      </c>
      <c r="T26" s="31">
        <f>Datos!U26</f>
        <v>5.0999999999999996</v>
      </c>
      <c r="U26" s="31">
        <f>Datos!V26</f>
        <v>10.4</v>
      </c>
      <c r="V26" s="31">
        <f>Datos!W26</f>
        <v>0.49038461538461531</v>
      </c>
      <c r="W26" s="28" t="str">
        <f>Datos!Y26</f>
        <v>Triangular</v>
      </c>
      <c r="X26" s="28">
        <f>Datos!Z26</f>
        <v>0</v>
      </c>
      <c r="Y26" s="28" t="str">
        <f>Datos!AA26</f>
        <v>Balconcillo</v>
      </c>
      <c r="Z26" s="28" t="str">
        <f>Datos!AB26</f>
        <v>Rectangular</v>
      </c>
      <c r="AA26" s="28">
        <f>Datos!AC26</f>
        <v>0</v>
      </c>
      <c r="AB26" s="28" t="str">
        <f>Datos!AD26</f>
        <v>Balconcillo</v>
      </c>
    </row>
    <row r="27" spans="2:28" s="11" customFormat="1" ht="30">
      <c r="B27" s="28">
        <f>Datos!B27</f>
        <v>4</v>
      </c>
      <c r="C27" s="28">
        <f>Datos!C27</f>
        <v>12</v>
      </c>
      <c r="D27" s="28" t="str">
        <f>Datos!D27</f>
        <v>Puente en Saldaña.</v>
      </c>
      <c r="E27" s="28" t="str">
        <f>Datos!E27</f>
        <v>PSLD</v>
      </c>
      <c r="F27" s="110"/>
      <c r="G27" s="28" t="str">
        <f>Datos!G27</f>
        <v>PSLD15A</v>
      </c>
      <c r="H27" s="28">
        <f>Datos!H27</f>
        <v>15</v>
      </c>
      <c r="I27" s="28" t="str">
        <f>Datos!I27</f>
        <v>Medio Punto</v>
      </c>
      <c r="J27" s="30">
        <f>Datos!J27</f>
        <v>8.1</v>
      </c>
      <c r="K27" s="31">
        <f>Datos!K27</f>
        <v>5</v>
      </c>
      <c r="L27" s="31">
        <f>Datos!L27</f>
        <v>0.92</v>
      </c>
      <c r="M27" s="31">
        <f>Datos!M27</f>
        <v>4.05</v>
      </c>
      <c r="N27" s="31">
        <f>Datos!N27</f>
        <v>0.11358024691358026</v>
      </c>
      <c r="O27" s="31">
        <f>Datos!P27</f>
        <v>0.5</v>
      </c>
      <c r="P27" s="28">
        <f>Datos!Q27</f>
        <v>12</v>
      </c>
      <c r="Q27" s="29" t="str">
        <f>Datos!R27</f>
        <v>p. XX</v>
      </c>
      <c r="R27" s="28" t="str">
        <f>Datos!S27</f>
        <v>PSLD15P</v>
      </c>
      <c r="S27" s="30">
        <f>Datos!T27</f>
        <v>15</v>
      </c>
      <c r="T27" s="31">
        <f>Datos!U27</f>
        <v>4</v>
      </c>
      <c r="U27" s="31">
        <f>Datos!V27</f>
        <v>10.199999999999999</v>
      </c>
      <c r="V27" s="31">
        <f>Datos!W27</f>
        <v>0.39215686274509809</v>
      </c>
      <c r="W27" s="28" t="str">
        <f>Datos!Y27</f>
        <v>Triangular</v>
      </c>
      <c r="X27" s="28">
        <f>Datos!Z27</f>
        <v>0</v>
      </c>
      <c r="Y27" s="28" t="str">
        <f>Datos!AA27</f>
        <v>Balconcillo</v>
      </c>
      <c r="Z27" s="28" t="str">
        <f>Datos!AB27</f>
        <v>Rectangular</v>
      </c>
      <c r="AA27" s="28">
        <f>Datos!AC27</f>
        <v>0</v>
      </c>
      <c r="AB27" s="28" t="str">
        <f>Datos!AD27</f>
        <v>Balconcillo</v>
      </c>
    </row>
    <row r="28" spans="2:28" s="11" customFormat="1" ht="30">
      <c r="B28" s="28">
        <f>Datos!B28</f>
        <v>4</v>
      </c>
      <c r="C28" s="28">
        <f>Datos!C28</f>
        <v>12</v>
      </c>
      <c r="D28" s="28" t="str">
        <f>Datos!D28</f>
        <v>Puente en Saldaña.</v>
      </c>
      <c r="E28" s="28" t="str">
        <f>Datos!E28</f>
        <v>PSLD</v>
      </c>
      <c r="F28" s="110"/>
      <c r="G28" s="28" t="str">
        <f>Datos!G28</f>
        <v>PSLD16A</v>
      </c>
      <c r="H28" s="28">
        <f>Datos!H28</f>
        <v>16</v>
      </c>
      <c r="I28" s="28" t="str">
        <f>Datos!I28</f>
        <v>Escarzano</v>
      </c>
      <c r="J28" s="30">
        <f>Datos!J28</f>
        <v>10.199999999999999</v>
      </c>
      <c r="K28" s="31">
        <f>Datos!K28</f>
        <v>5</v>
      </c>
      <c r="L28" s="31">
        <f>Datos!L28</f>
        <v>1</v>
      </c>
      <c r="M28" s="31">
        <f>Datos!M28</f>
        <v>3.48</v>
      </c>
      <c r="N28" s="31">
        <f>Datos!N28</f>
        <v>9.8039215686274522E-2</v>
      </c>
      <c r="O28" s="31">
        <f>Datos!P28</f>
        <v>0.3411764705882353</v>
      </c>
      <c r="P28" s="28">
        <f>Datos!Q28</f>
        <v>9</v>
      </c>
      <c r="Q28" s="29" t="str">
        <f>Datos!R28</f>
        <v>p. XVIII</v>
      </c>
      <c r="R28" s="28" t="str">
        <f>Datos!S28</f>
        <v>PSLD16P</v>
      </c>
      <c r="S28" s="30">
        <f>Datos!T28</f>
        <v>16</v>
      </c>
      <c r="T28" s="31">
        <f>Datos!U28</f>
        <v>4.5</v>
      </c>
      <c r="U28" s="31">
        <f>Datos!V28</f>
        <v>10.199999999999999</v>
      </c>
      <c r="V28" s="31">
        <f>Datos!W28</f>
        <v>0.44117647058823534</v>
      </c>
      <c r="W28" s="28" t="str">
        <f>Datos!Y28</f>
        <v>Triangular</v>
      </c>
      <c r="X28" s="28">
        <f>Datos!Z28</f>
        <v>0</v>
      </c>
      <c r="Y28" s="28" t="str">
        <f>Datos!AA28</f>
        <v>Balconcillo</v>
      </c>
      <c r="Z28" s="28" t="str">
        <f>Datos!AB28</f>
        <v>Rectangular</v>
      </c>
      <c r="AA28" s="28">
        <f>Datos!AC28</f>
        <v>0</v>
      </c>
      <c r="AB28" s="28" t="str">
        <f>Datos!AD28</f>
        <v>Balconcillo</v>
      </c>
    </row>
    <row r="29" spans="2:28" s="11" customFormat="1" ht="30">
      <c r="B29" s="40">
        <f>Datos!B29</f>
        <v>4</v>
      </c>
      <c r="C29" s="40">
        <f>Datos!C29</f>
        <v>12</v>
      </c>
      <c r="D29" s="40" t="str">
        <f>Datos!D29</f>
        <v>Puente en Saldaña.</v>
      </c>
      <c r="E29" s="40" t="str">
        <f>Datos!E29</f>
        <v>PSLD</v>
      </c>
      <c r="F29" s="110"/>
      <c r="G29" s="40" t="str">
        <f>Datos!G29</f>
        <v>PSLD17A</v>
      </c>
      <c r="H29" s="40">
        <f>Datos!H29</f>
        <v>17</v>
      </c>
      <c r="I29" s="40" t="str">
        <f>Datos!I29</f>
        <v>Escarzano</v>
      </c>
      <c r="J29" s="42">
        <f>Datos!J29</f>
        <v>9.8000000000000007</v>
      </c>
      <c r="K29" s="43">
        <f>Datos!K29</f>
        <v>5</v>
      </c>
      <c r="L29" s="43">
        <f>Datos!L29</f>
        <v>0.97</v>
      </c>
      <c r="M29" s="43">
        <f>Datos!M29</f>
        <v>3.48</v>
      </c>
      <c r="N29" s="43">
        <f>Datos!N29</f>
        <v>9.8979591836734687E-2</v>
      </c>
      <c r="O29" s="43">
        <f>Datos!P29</f>
        <v>0.35510204081632651</v>
      </c>
      <c r="P29" s="40">
        <f>Datos!Q29</f>
        <v>9</v>
      </c>
      <c r="Q29" s="41" t="str">
        <f>Datos!R29</f>
        <v>p. XVIII</v>
      </c>
      <c r="R29" s="40" t="str">
        <f>Datos!S29</f>
        <v>PSLD17P</v>
      </c>
      <c r="S29" s="42">
        <f>Datos!T29</f>
        <v>17</v>
      </c>
      <c r="T29" s="43">
        <f>Datos!U29</f>
        <v>4.2</v>
      </c>
      <c r="U29" s="43">
        <f>Datos!V29</f>
        <v>10</v>
      </c>
      <c r="V29" s="43">
        <f>Datos!W29</f>
        <v>0.42000000000000004</v>
      </c>
      <c r="W29" s="40" t="str">
        <f>Datos!Y29</f>
        <v>Triangular</v>
      </c>
      <c r="X29" s="40">
        <f>Datos!Z29</f>
        <v>0</v>
      </c>
      <c r="Y29" s="40" t="str">
        <f>Datos!AA29</f>
        <v>Con losetas</v>
      </c>
      <c r="Z29" s="40" t="str">
        <f>Datos!AB29</f>
        <v>Rectangular</v>
      </c>
      <c r="AA29" s="40">
        <f>Datos!AC29</f>
        <v>0</v>
      </c>
      <c r="AB29" s="40" t="str">
        <f>Datos!AD29</f>
        <v>Balconcillo</v>
      </c>
    </row>
    <row r="30" spans="2:28" s="11" customFormat="1" ht="30">
      <c r="B30" s="40">
        <f>Datos!B30</f>
        <v>4</v>
      </c>
      <c r="C30" s="40">
        <f>Datos!C30</f>
        <v>12</v>
      </c>
      <c r="D30" s="40" t="str">
        <f>Datos!D30</f>
        <v>Puente en Saldaña.</v>
      </c>
      <c r="E30" s="40" t="str">
        <f>Datos!E30</f>
        <v>PSLD</v>
      </c>
      <c r="F30" s="110"/>
      <c r="G30" s="40" t="str">
        <f>Datos!G30</f>
        <v>PSLD18A</v>
      </c>
      <c r="H30" s="40">
        <f>Datos!H30</f>
        <v>18</v>
      </c>
      <c r="I30" s="40" t="str">
        <f>Datos!I30</f>
        <v>Escarzano</v>
      </c>
      <c r="J30" s="42">
        <f>Datos!J30</f>
        <v>10</v>
      </c>
      <c r="K30" s="43">
        <f>Datos!K30</f>
        <v>5</v>
      </c>
      <c r="L30" s="43">
        <f>Datos!L30</f>
        <v>1</v>
      </c>
      <c r="M30" s="43">
        <f>Datos!M30</f>
        <v>3.48</v>
      </c>
      <c r="N30" s="43">
        <f>Datos!N30</f>
        <v>0.1</v>
      </c>
      <c r="O30" s="43">
        <f>Datos!P30</f>
        <v>0.34799999999999998</v>
      </c>
      <c r="P30" s="40">
        <f>Datos!Q30</f>
        <v>9</v>
      </c>
      <c r="Q30" s="41" t="str">
        <f>Datos!R30</f>
        <v>p. XVIII</v>
      </c>
      <c r="R30" s="40" t="str">
        <f>Datos!S30</f>
        <v>PSLD18P</v>
      </c>
      <c r="S30" s="42">
        <f>Datos!T30</f>
        <v>18</v>
      </c>
      <c r="T30" s="43">
        <f>Datos!U30</f>
        <v>4</v>
      </c>
      <c r="U30" s="43">
        <f>Datos!V30</f>
        <v>10.8</v>
      </c>
      <c r="V30" s="43">
        <f>Datos!W30</f>
        <v>0.37037037037037035</v>
      </c>
      <c r="W30" s="40" t="str">
        <f>Datos!Y30</f>
        <v>Triangular</v>
      </c>
      <c r="X30" s="40">
        <f>Datos!Z30</f>
        <v>0</v>
      </c>
      <c r="Y30" s="40" t="str">
        <f>Datos!AA30</f>
        <v>Con losetas</v>
      </c>
      <c r="Z30" s="40" t="str">
        <f>Datos!AB30</f>
        <v>Rectangular</v>
      </c>
      <c r="AA30" s="40">
        <f>Datos!AC30</f>
        <v>0</v>
      </c>
      <c r="AB30" s="40" t="str">
        <f>Datos!AD30</f>
        <v>Con losetas</v>
      </c>
    </row>
    <row r="31" spans="2:28" s="11" customFormat="1" ht="30">
      <c r="B31" s="40">
        <f>Datos!B31</f>
        <v>4</v>
      </c>
      <c r="C31" s="40">
        <f>Datos!C31</f>
        <v>12</v>
      </c>
      <c r="D31" s="40" t="str">
        <f>Datos!D31</f>
        <v>Puente en Saldaña.</v>
      </c>
      <c r="E31" s="40" t="str">
        <f>Datos!E31</f>
        <v>PSLD</v>
      </c>
      <c r="F31" s="110"/>
      <c r="G31" s="40" t="str">
        <f>Datos!G31</f>
        <v>PSLD19A</v>
      </c>
      <c r="H31" s="40">
        <f>Datos!H31</f>
        <v>19</v>
      </c>
      <c r="I31" s="40" t="str">
        <f>Datos!I31</f>
        <v>Escarzano</v>
      </c>
      <c r="J31" s="42">
        <f>Datos!J31</f>
        <v>10.8</v>
      </c>
      <c r="K31" s="43">
        <f>Datos!K31</f>
        <v>5</v>
      </c>
      <c r="L31" s="43">
        <f>Datos!L31</f>
        <v>0.98</v>
      </c>
      <c r="M31" s="43">
        <f>Datos!M31</f>
        <v>3.48</v>
      </c>
      <c r="N31" s="43">
        <f>Datos!N31</f>
        <v>9.0740740740740733E-2</v>
      </c>
      <c r="O31" s="43">
        <f>Datos!P31</f>
        <v>0.32222222222222219</v>
      </c>
      <c r="P31" s="40">
        <f>Datos!Q31</f>
        <v>9</v>
      </c>
      <c r="Q31" s="41" t="str">
        <f>Datos!R31</f>
        <v>p. XVIII</v>
      </c>
      <c r="R31" s="40" t="str">
        <f>Datos!S31</f>
        <v>PSLD19P</v>
      </c>
      <c r="S31" s="42">
        <f>Datos!T31</f>
        <v>19</v>
      </c>
      <c r="T31" s="43">
        <f>Datos!U31</f>
        <v>3.8</v>
      </c>
      <c r="U31" s="43">
        <f>Datos!V31</f>
        <v>10.8</v>
      </c>
      <c r="V31" s="43">
        <f>Datos!W31</f>
        <v>0.3518518518518518</v>
      </c>
      <c r="W31" s="40" t="str">
        <f>Datos!Y31</f>
        <v>Triangular</v>
      </c>
      <c r="X31" s="40">
        <f>Datos!Z31</f>
        <v>0</v>
      </c>
      <c r="Y31" s="40" t="str">
        <f>Datos!AA31</f>
        <v>Con losetas</v>
      </c>
      <c r="Z31" s="40" t="str">
        <f>Datos!AB31</f>
        <v>Rectangular</v>
      </c>
      <c r="AA31" s="40">
        <f>Datos!AC31</f>
        <v>0</v>
      </c>
      <c r="AB31" s="40" t="str">
        <f>Datos!AD31</f>
        <v>Con losetas</v>
      </c>
    </row>
    <row r="32" spans="2:28" s="11" customFormat="1" ht="30">
      <c r="B32" s="40">
        <f>Datos!B32</f>
        <v>4</v>
      </c>
      <c r="C32" s="40">
        <f>Datos!C32</f>
        <v>12</v>
      </c>
      <c r="D32" s="40" t="str">
        <f>Datos!D32</f>
        <v>Puente en Saldaña.</v>
      </c>
      <c r="E32" s="40" t="str">
        <f>Datos!E32</f>
        <v>PSLD</v>
      </c>
      <c r="F32" s="110"/>
      <c r="G32" s="40" t="str">
        <f>Datos!G32</f>
        <v>PSLD20A</v>
      </c>
      <c r="H32" s="40">
        <f>Datos!H32</f>
        <v>20</v>
      </c>
      <c r="I32" s="40" t="str">
        <f>Datos!I32</f>
        <v>Escarzano</v>
      </c>
      <c r="J32" s="42">
        <f>Datos!J32</f>
        <v>10.199999999999999</v>
      </c>
      <c r="K32" s="43">
        <f>Datos!K32</f>
        <v>5</v>
      </c>
      <c r="L32" s="43">
        <f>Datos!L32</f>
        <v>0.87</v>
      </c>
      <c r="M32" s="43">
        <f>Datos!M32</f>
        <v>3.48</v>
      </c>
      <c r="N32" s="43">
        <f>Datos!N32</f>
        <v>8.5294117647058826E-2</v>
      </c>
      <c r="O32" s="43">
        <f>Datos!P32</f>
        <v>0.3411764705882353</v>
      </c>
      <c r="P32" s="40">
        <f>Datos!Q32</f>
        <v>9</v>
      </c>
      <c r="Q32" s="41" t="str">
        <f>Datos!R32</f>
        <v>p. XVIII</v>
      </c>
      <c r="R32" s="40" t="str">
        <f>Datos!S32</f>
        <v>PSLD20P</v>
      </c>
      <c r="S32" s="42">
        <f>Datos!T32</f>
        <v>20</v>
      </c>
      <c r="T32" s="43">
        <f>Datos!U32</f>
        <v>4</v>
      </c>
      <c r="U32" s="43">
        <f>Datos!V32</f>
        <v>10.199999999999999</v>
      </c>
      <c r="V32" s="43">
        <f>Datos!W32</f>
        <v>0.39215686274509809</v>
      </c>
      <c r="W32" s="40" t="str">
        <f>Datos!Y32</f>
        <v>Triangular</v>
      </c>
      <c r="X32" s="40">
        <f>Datos!Z32</f>
        <v>0</v>
      </c>
      <c r="Y32" s="40" t="str">
        <f>Datos!AA32</f>
        <v>Con losetas</v>
      </c>
      <c r="Z32" s="40" t="str">
        <f>Datos!AB32</f>
        <v>Rectangular</v>
      </c>
      <c r="AA32" s="40">
        <f>Datos!AC32</f>
        <v>0</v>
      </c>
      <c r="AB32" s="40" t="str">
        <f>Datos!AD32</f>
        <v>Balconcillo</v>
      </c>
    </row>
    <row r="33" spans="2:28" s="11" customFormat="1" ht="30">
      <c r="B33" s="40">
        <f>Datos!B33</f>
        <v>4</v>
      </c>
      <c r="C33" s="40">
        <f>Datos!C33</f>
        <v>12</v>
      </c>
      <c r="D33" s="40" t="str">
        <f>Datos!D33</f>
        <v>Puente en Saldaña.</v>
      </c>
      <c r="E33" s="40" t="str">
        <f>Datos!E33</f>
        <v>PSLD</v>
      </c>
      <c r="F33" s="110"/>
      <c r="G33" s="40" t="str">
        <f>Datos!G33</f>
        <v>PSLD21A</v>
      </c>
      <c r="H33" s="40">
        <f>Datos!H33</f>
        <v>21</v>
      </c>
      <c r="I33" s="40" t="str">
        <f>Datos!I33</f>
        <v>Escarzano</v>
      </c>
      <c r="J33" s="42">
        <f>Datos!J33</f>
        <v>9.5</v>
      </c>
      <c r="K33" s="43">
        <f>Datos!K33</f>
        <v>5</v>
      </c>
      <c r="L33" s="43">
        <f>Datos!L33</f>
        <v>0.82</v>
      </c>
      <c r="M33" s="43">
        <f>Datos!M33</f>
        <v>3.5</v>
      </c>
      <c r="N33" s="43">
        <f>Datos!N33</f>
        <v>8.6315789473684207E-2</v>
      </c>
      <c r="O33" s="43">
        <f>Datos!P33</f>
        <v>0.36842105263157893</v>
      </c>
      <c r="P33" s="40">
        <f>Datos!Q33</f>
        <v>9</v>
      </c>
      <c r="Q33" s="41" t="str">
        <f>Datos!R33</f>
        <v>p. XVIII</v>
      </c>
      <c r="R33" s="40" t="str">
        <f>Datos!S33</f>
        <v>PSLD21P</v>
      </c>
      <c r="S33" s="42">
        <f>Datos!T33</f>
        <v>21</v>
      </c>
      <c r="T33" s="43">
        <f>Datos!U33</f>
        <v>3.3</v>
      </c>
      <c r="U33" s="43">
        <f>Datos!V33</f>
        <v>9.5</v>
      </c>
      <c r="V33" s="43">
        <f>Datos!W33</f>
        <v>0.34736842105263155</v>
      </c>
      <c r="W33" s="40" t="str">
        <f>Datos!Y33</f>
        <v>Triangular</v>
      </c>
      <c r="X33" s="40">
        <f>Datos!Z33</f>
        <v>0</v>
      </c>
      <c r="Y33" s="40" t="str">
        <f>Datos!AA33</f>
        <v>Balconcillo</v>
      </c>
      <c r="Z33" s="40" t="str">
        <f>Datos!AB33</f>
        <v>Rectangular</v>
      </c>
      <c r="AA33" s="40">
        <f>Datos!AC33</f>
        <v>0</v>
      </c>
      <c r="AB33" s="40" t="str">
        <f>Datos!AD33</f>
        <v>Balconcillo</v>
      </c>
    </row>
    <row r="34" spans="2:28" s="11" customFormat="1" ht="30">
      <c r="B34" s="40">
        <f>Datos!B34</f>
        <v>4</v>
      </c>
      <c r="C34" s="40">
        <f>Datos!C34</f>
        <v>12</v>
      </c>
      <c r="D34" s="40" t="str">
        <f>Datos!D34</f>
        <v>Puente en Saldaña.</v>
      </c>
      <c r="E34" s="40" t="str">
        <f>Datos!E34</f>
        <v>PSLD</v>
      </c>
      <c r="F34" s="110"/>
      <c r="G34" s="40" t="str">
        <f>Datos!G34</f>
        <v>PSLD22A</v>
      </c>
      <c r="H34" s="40">
        <f>Datos!H34</f>
        <v>22</v>
      </c>
      <c r="I34" s="40" t="str">
        <f>Datos!I34</f>
        <v>Escarzano</v>
      </c>
      <c r="J34" s="42">
        <f>Datos!J34</f>
        <v>7.8</v>
      </c>
      <c r="K34" s="43">
        <f>Datos!K34</f>
        <v>5</v>
      </c>
      <c r="L34" s="43">
        <f>Datos!L34</f>
        <v>0.6</v>
      </c>
      <c r="M34" s="43">
        <f>Datos!M34</f>
        <v>3.47</v>
      </c>
      <c r="N34" s="43">
        <f>Datos!N34</f>
        <v>7.6923076923076927E-2</v>
      </c>
      <c r="O34" s="43">
        <f>Datos!P34</f>
        <v>0.4448717948717949</v>
      </c>
      <c r="P34" s="40">
        <f>Datos!Q34</f>
        <v>0</v>
      </c>
      <c r="Q34" s="41">
        <f>Datos!R34</f>
        <v>0</v>
      </c>
      <c r="R34" s="40">
        <f>Datos!S34</f>
        <v>0</v>
      </c>
      <c r="S34" s="42">
        <f>Datos!T34</f>
        <v>0</v>
      </c>
      <c r="T34" s="43">
        <f>Datos!U34</f>
        <v>0</v>
      </c>
      <c r="U34" s="43">
        <f>Datos!V34</f>
        <v>0</v>
      </c>
      <c r="V34" s="43">
        <f>Datos!W34</f>
        <v>0</v>
      </c>
      <c r="W34" s="40">
        <f>Datos!Y34</f>
        <v>0</v>
      </c>
      <c r="X34" s="40">
        <f>Datos!Z34</f>
        <v>0</v>
      </c>
      <c r="Y34" s="40">
        <f>Datos!AA34</f>
        <v>0</v>
      </c>
      <c r="Z34" s="40">
        <f>Datos!AB34</f>
        <v>0</v>
      </c>
      <c r="AA34" s="40">
        <f>Datos!AC34</f>
        <v>0</v>
      </c>
      <c r="AB34" s="40">
        <f>Datos!AD34</f>
        <v>0</v>
      </c>
    </row>
    <row r="35" spans="2:28" s="10" customFormat="1" ht="45">
      <c r="B35" s="40">
        <f>Datos!B35</f>
        <v>5</v>
      </c>
      <c r="C35" s="40">
        <f>Datos!C35</f>
        <v>2</v>
      </c>
      <c r="D35" s="40" t="str">
        <f>Datos!D35</f>
        <v>Puente en Carrión de los Condes.</v>
      </c>
      <c r="E35" s="40" t="str">
        <f>Datos!E35</f>
        <v>PCDC</v>
      </c>
      <c r="F35" s="110"/>
      <c r="G35" s="40" t="str">
        <f>Datos!G35</f>
        <v>PCDC01A</v>
      </c>
      <c r="H35" s="40">
        <f>Datos!H35</f>
        <v>1</v>
      </c>
      <c r="I35" s="40" t="str">
        <f>Datos!I35</f>
        <v>Medio Punto</v>
      </c>
      <c r="J35" s="42">
        <f>Datos!J35</f>
        <v>6.3</v>
      </c>
      <c r="K35" s="43">
        <f>Datos!K35</f>
        <v>5.5</v>
      </c>
      <c r="L35" s="43">
        <f>Datos!L35</f>
        <v>0.6</v>
      </c>
      <c r="M35" s="43">
        <f>Datos!M35</f>
        <v>3.15</v>
      </c>
      <c r="N35" s="43">
        <f>Datos!N35</f>
        <v>9.5238095238095233E-2</v>
      </c>
      <c r="O35" s="43">
        <f>Datos!P35</f>
        <v>0.5</v>
      </c>
      <c r="P35" s="40">
        <f>Datos!Q35</f>
        <v>2</v>
      </c>
      <c r="Q35" s="41" t="str">
        <f>Datos!R35</f>
        <v>XII</v>
      </c>
      <c r="R35" s="40" t="str">
        <f>Datos!S35</f>
        <v>PCDC01P</v>
      </c>
      <c r="S35" s="42">
        <f>Datos!T35</f>
        <v>1</v>
      </c>
      <c r="T35" s="43">
        <f>Datos!U35</f>
        <v>2.9</v>
      </c>
      <c r="U35" s="43">
        <f>Datos!V35</f>
        <v>7.3</v>
      </c>
      <c r="V35" s="43">
        <f>Datos!W35</f>
        <v>0.39726027397260272</v>
      </c>
      <c r="W35" s="40" t="str">
        <f>Datos!Y35</f>
        <v>Triangular</v>
      </c>
      <c r="X35" s="40">
        <f>Datos!Z35</f>
        <v>0</v>
      </c>
      <c r="Y35" s="40" t="str">
        <f>Datos!AA35</f>
        <v>Balconcillo</v>
      </c>
      <c r="Z35" s="40" t="str">
        <f>Datos!AB35</f>
        <v>Rectangular</v>
      </c>
      <c r="AA35" s="40">
        <f>Datos!AC35</f>
        <v>0</v>
      </c>
      <c r="AB35" s="40" t="str">
        <f>Datos!AD35</f>
        <v>Balconcillo</v>
      </c>
    </row>
    <row r="36" spans="2:28" s="10" customFormat="1" ht="45">
      <c r="B36" s="40">
        <f>Datos!B36</f>
        <v>5</v>
      </c>
      <c r="C36" s="40">
        <f>Datos!C36</f>
        <v>2</v>
      </c>
      <c r="D36" s="40" t="str">
        <f>Datos!D36</f>
        <v>Puente en Carrión de los Condes.</v>
      </c>
      <c r="E36" s="40" t="str">
        <f>Datos!E36</f>
        <v>PCDC</v>
      </c>
      <c r="F36" s="110"/>
      <c r="G36" s="40" t="str">
        <f>Datos!G36</f>
        <v>PCDC02A</v>
      </c>
      <c r="H36" s="40">
        <f>Datos!H36</f>
        <v>2</v>
      </c>
      <c r="I36" s="40" t="str">
        <f>Datos!I36</f>
        <v>Medio Punto</v>
      </c>
      <c r="J36" s="42">
        <f>Datos!J36</f>
        <v>7.3</v>
      </c>
      <c r="K36" s="43">
        <f>Datos!K36</f>
        <v>5.5</v>
      </c>
      <c r="L36" s="43">
        <f>Datos!L36</f>
        <v>0.6</v>
      </c>
      <c r="M36" s="43">
        <f>Datos!M36</f>
        <v>3.65</v>
      </c>
      <c r="N36" s="43">
        <f>Datos!N36</f>
        <v>8.2191780821917804E-2</v>
      </c>
      <c r="O36" s="43">
        <f>Datos!P36</f>
        <v>0.5</v>
      </c>
      <c r="P36" s="40">
        <f>Datos!Q36</f>
        <v>2</v>
      </c>
      <c r="Q36" s="41" t="str">
        <f>Datos!R36</f>
        <v>XII</v>
      </c>
      <c r="R36" s="40" t="str">
        <f>Datos!S36</f>
        <v>PCDC02P</v>
      </c>
      <c r="S36" s="42">
        <f>Datos!T36</f>
        <v>2</v>
      </c>
      <c r="T36" s="43">
        <f>Datos!U36</f>
        <v>3.6</v>
      </c>
      <c r="U36" s="43">
        <f>Datos!V36</f>
        <v>8.4</v>
      </c>
      <c r="V36" s="43">
        <f>Datos!W36</f>
        <v>0.42857142857142855</v>
      </c>
      <c r="W36" s="40" t="str">
        <f>Datos!Y36</f>
        <v>Triangular</v>
      </c>
      <c r="X36" s="40">
        <f>Datos!Z36</f>
        <v>0</v>
      </c>
      <c r="Y36" s="40" t="str">
        <f>Datos!AA36</f>
        <v>Balconcillo</v>
      </c>
      <c r="Z36" s="40" t="str">
        <f>Datos!AB36</f>
        <v>Rectangular</v>
      </c>
      <c r="AA36" s="40">
        <f>Datos!AC36</f>
        <v>0</v>
      </c>
      <c r="AB36" s="40" t="str">
        <f>Datos!AD36</f>
        <v>Balconcillo</v>
      </c>
    </row>
    <row r="37" spans="2:28" s="10" customFormat="1" ht="45">
      <c r="B37" s="40">
        <f>Datos!B37</f>
        <v>5</v>
      </c>
      <c r="C37" s="40">
        <f>Datos!C37</f>
        <v>2</v>
      </c>
      <c r="D37" s="40" t="str">
        <f>Datos!D37</f>
        <v>Puente en Carrión de los Condes.</v>
      </c>
      <c r="E37" s="40" t="str">
        <f>Datos!E37</f>
        <v>PCDC</v>
      </c>
      <c r="F37" s="110"/>
      <c r="G37" s="40" t="str">
        <f>Datos!G37</f>
        <v>PCDC03A</v>
      </c>
      <c r="H37" s="40">
        <f>Datos!H37</f>
        <v>3</v>
      </c>
      <c r="I37" s="40" t="str">
        <f>Datos!I37</f>
        <v>Medio Punto</v>
      </c>
      <c r="J37" s="42">
        <f>Datos!J37</f>
        <v>8.4</v>
      </c>
      <c r="K37" s="43">
        <f>Datos!K37</f>
        <v>5.5</v>
      </c>
      <c r="L37" s="43">
        <f>Datos!L37</f>
        <v>0.7</v>
      </c>
      <c r="M37" s="43">
        <f>Datos!M37</f>
        <v>4.2</v>
      </c>
      <c r="N37" s="43">
        <f>Datos!N37</f>
        <v>8.3333333333333329E-2</v>
      </c>
      <c r="O37" s="43">
        <f>Datos!P37</f>
        <v>0.5</v>
      </c>
      <c r="P37" s="40">
        <f>Datos!Q37</f>
        <v>2</v>
      </c>
      <c r="Q37" s="41" t="str">
        <f>Datos!R37</f>
        <v>XII</v>
      </c>
      <c r="R37" s="40" t="str">
        <f>Datos!S37</f>
        <v>PCDC03P</v>
      </c>
      <c r="S37" s="42">
        <f>Datos!T37</f>
        <v>3</v>
      </c>
      <c r="T37" s="43">
        <f>Datos!U37</f>
        <v>3.6</v>
      </c>
      <c r="U37" s="43">
        <f>Datos!V37</f>
        <v>10</v>
      </c>
      <c r="V37" s="43">
        <f>Datos!W37</f>
        <v>0.36</v>
      </c>
      <c r="W37" s="40" t="str">
        <f>Datos!Y37</f>
        <v>Triangular</v>
      </c>
      <c r="X37" s="40">
        <f>Datos!Z37</f>
        <v>0</v>
      </c>
      <c r="Y37" s="40" t="str">
        <f>Datos!AA37</f>
        <v>Balconcillo</v>
      </c>
      <c r="Z37" s="40" t="str">
        <f>Datos!AB37</f>
        <v>Rectangular</v>
      </c>
      <c r="AA37" s="40">
        <f>Datos!AC37</f>
        <v>0</v>
      </c>
      <c r="AB37" s="40" t="str">
        <f>Datos!AD37</f>
        <v>Balconcillo</v>
      </c>
    </row>
    <row r="38" spans="2:28" s="10" customFormat="1" ht="45">
      <c r="B38" s="44">
        <f>Datos!B38</f>
        <v>5</v>
      </c>
      <c r="C38" s="44">
        <f>Datos!C38</f>
        <v>2</v>
      </c>
      <c r="D38" s="44" t="str">
        <f>Datos!D38</f>
        <v>Puente en Carrión de los Condes.</v>
      </c>
      <c r="E38" s="44" t="str">
        <f>Datos!E38</f>
        <v>PCDC</v>
      </c>
      <c r="F38" s="110"/>
      <c r="G38" s="44" t="str">
        <f>Datos!G38</f>
        <v>PCDC04A</v>
      </c>
      <c r="H38" s="44">
        <f>Datos!H38</f>
        <v>4</v>
      </c>
      <c r="I38" s="44" t="str">
        <f>Datos!I38</f>
        <v>Medio Punto</v>
      </c>
      <c r="J38" s="46">
        <f>Datos!J38</f>
        <v>10</v>
      </c>
      <c r="K38" s="47">
        <f>Datos!K38</f>
        <v>5.5</v>
      </c>
      <c r="L38" s="47">
        <f>Datos!L38</f>
        <v>0.68</v>
      </c>
      <c r="M38" s="47">
        <f>Datos!M38</f>
        <v>5</v>
      </c>
      <c r="N38" s="47">
        <f>Datos!N38</f>
        <v>6.8000000000000005E-2</v>
      </c>
      <c r="O38" s="47">
        <f>Datos!P38</f>
        <v>0.5</v>
      </c>
      <c r="P38" s="44">
        <f>Datos!Q38</f>
        <v>2</v>
      </c>
      <c r="Q38" s="45" t="str">
        <f>Datos!R38</f>
        <v>XII</v>
      </c>
      <c r="R38" s="44" t="str">
        <f>Datos!S38</f>
        <v>PCDC04P</v>
      </c>
      <c r="S38" s="46">
        <f>Datos!T38</f>
        <v>4</v>
      </c>
      <c r="T38" s="47">
        <f>Datos!U38</f>
        <v>4.4000000000000004</v>
      </c>
      <c r="U38" s="47">
        <f>Datos!V38</f>
        <v>11.5</v>
      </c>
      <c r="V38" s="47">
        <f>Datos!W38</f>
        <v>0.38260869565217392</v>
      </c>
      <c r="W38" s="44" t="str">
        <f>Datos!Y38</f>
        <v>Triangular</v>
      </c>
      <c r="X38" s="44">
        <f>Datos!Z38</f>
        <v>0</v>
      </c>
      <c r="Y38" s="44" t="str">
        <f>Datos!AA38</f>
        <v>Balconcillo</v>
      </c>
      <c r="Z38" s="44" t="str">
        <f>Datos!AB38</f>
        <v>Rectangular</v>
      </c>
      <c r="AA38" s="44">
        <f>Datos!AC38</f>
        <v>0</v>
      </c>
      <c r="AB38" s="44" t="str">
        <f>Datos!AD38</f>
        <v>Balconcillo</v>
      </c>
    </row>
    <row r="39" spans="2:28" s="10" customFormat="1" ht="45">
      <c r="B39" s="44">
        <f>Datos!B39</f>
        <v>5</v>
      </c>
      <c r="C39" s="44">
        <f>Datos!C39</f>
        <v>9</v>
      </c>
      <c r="D39" s="44" t="str">
        <f>Datos!D39</f>
        <v>Puente en Carrión de los Condes.</v>
      </c>
      <c r="E39" s="44" t="str">
        <f>Datos!E39</f>
        <v>PCDC</v>
      </c>
      <c r="F39" s="110"/>
      <c r="G39" s="44" t="str">
        <f>Datos!G39</f>
        <v>PCDC05A</v>
      </c>
      <c r="H39" s="44">
        <f>Datos!H39</f>
        <v>5</v>
      </c>
      <c r="I39" s="44" t="str">
        <f>Datos!I39</f>
        <v>Medio Punto</v>
      </c>
      <c r="J39" s="46">
        <f>Datos!J39</f>
        <v>11.5</v>
      </c>
      <c r="K39" s="47">
        <f>Datos!K39</f>
        <v>5.5</v>
      </c>
      <c r="L39" s="47">
        <f>Datos!L39</f>
        <v>0.68</v>
      </c>
      <c r="M39" s="47">
        <f>Datos!M39</f>
        <v>5.75</v>
      </c>
      <c r="N39" s="47">
        <f>Datos!N39</f>
        <v>5.9130434782608703E-2</v>
      </c>
      <c r="O39" s="47">
        <f>Datos!P39</f>
        <v>0.5</v>
      </c>
      <c r="P39" s="44">
        <f>Datos!Q39</f>
        <v>9</v>
      </c>
      <c r="Q39" s="45" t="str">
        <f>Datos!R39</f>
        <v>p. XVIII</v>
      </c>
      <c r="R39" s="44" t="str">
        <f>Datos!S39</f>
        <v>PCDC05P</v>
      </c>
      <c r="S39" s="46">
        <f>Datos!T39</f>
        <v>5</v>
      </c>
      <c r="T39" s="47">
        <f>Datos!U39</f>
        <v>4.8</v>
      </c>
      <c r="U39" s="47">
        <f>Datos!V39</f>
        <v>11.5</v>
      </c>
      <c r="V39" s="47">
        <f>Datos!W39</f>
        <v>0.41739130434782606</v>
      </c>
      <c r="W39" s="44" t="str">
        <f>Datos!Y39</f>
        <v>Ahusado</v>
      </c>
      <c r="X39" s="44">
        <f>Datos!Z39</f>
        <v>0</v>
      </c>
      <c r="Y39" s="44" t="str">
        <f>Datos!AA39</f>
        <v>Balconcillo</v>
      </c>
      <c r="Z39" s="44" t="str">
        <f>Datos!AB39</f>
        <v>Rectangular</v>
      </c>
      <c r="AA39" s="44">
        <f>Datos!AC39</f>
        <v>0</v>
      </c>
      <c r="AB39" s="44" t="str">
        <f>Datos!AD39</f>
        <v>Balconcillo</v>
      </c>
    </row>
    <row r="40" spans="2:28" s="10" customFormat="1" ht="45">
      <c r="B40" s="44">
        <f>Datos!B40</f>
        <v>5</v>
      </c>
      <c r="C40" s="44">
        <f>Datos!C40</f>
        <v>9</v>
      </c>
      <c r="D40" s="44" t="str">
        <f>Datos!D40</f>
        <v>Puente en Carrión de los Condes.</v>
      </c>
      <c r="E40" s="44" t="str">
        <f>Datos!E40</f>
        <v>PCDC</v>
      </c>
      <c r="F40" s="110"/>
      <c r="G40" s="44" t="str">
        <f>Datos!G40</f>
        <v>PCDC06A</v>
      </c>
      <c r="H40" s="44">
        <f>Datos!H40</f>
        <v>6</v>
      </c>
      <c r="I40" s="44" t="str">
        <f>Datos!I40</f>
        <v>Medio Punto</v>
      </c>
      <c r="J40" s="46">
        <f>Datos!J40</f>
        <v>11.5</v>
      </c>
      <c r="K40" s="47">
        <f>Datos!K40</f>
        <v>5.5</v>
      </c>
      <c r="L40" s="47">
        <f>Datos!L40</f>
        <v>0.79</v>
      </c>
      <c r="M40" s="47">
        <f>Datos!M40</f>
        <v>5.75</v>
      </c>
      <c r="N40" s="47">
        <f>Datos!N40</f>
        <v>6.8695652173913047E-2</v>
      </c>
      <c r="O40" s="47">
        <f>Datos!P40</f>
        <v>0.5</v>
      </c>
      <c r="P40" s="44">
        <f>Datos!Q40</f>
        <v>9</v>
      </c>
      <c r="Q40" s="45" t="str">
        <f>Datos!R40</f>
        <v>p. XVIII</v>
      </c>
      <c r="R40" s="44" t="str">
        <f>Datos!S40</f>
        <v>PCDC06P</v>
      </c>
      <c r="S40" s="46">
        <f>Datos!T40</f>
        <v>6</v>
      </c>
      <c r="T40" s="47">
        <f>Datos!U40</f>
        <v>4.5</v>
      </c>
      <c r="U40" s="47">
        <f>Datos!V40</f>
        <v>11.5</v>
      </c>
      <c r="V40" s="47">
        <f>Datos!W40</f>
        <v>0.39130434782608697</v>
      </c>
      <c r="W40" s="44" t="str">
        <f>Datos!Y40</f>
        <v>Ahusado</v>
      </c>
      <c r="X40" s="44">
        <f>Datos!Z40</f>
        <v>0</v>
      </c>
      <c r="Y40" s="44" t="str">
        <f>Datos!AA40</f>
        <v>Balconcillo</v>
      </c>
      <c r="Z40" s="44" t="str">
        <f>Datos!AB40</f>
        <v>Rectangular</v>
      </c>
      <c r="AA40" s="44">
        <f>Datos!AC40</f>
        <v>0</v>
      </c>
      <c r="AB40" s="44" t="str">
        <f>Datos!AD40</f>
        <v>Balconcillo</v>
      </c>
    </row>
    <row r="41" spans="2:28" s="10" customFormat="1" ht="45">
      <c r="B41" s="44">
        <f>Datos!B41</f>
        <v>5</v>
      </c>
      <c r="C41" s="44">
        <f>Datos!C41</f>
        <v>2</v>
      </c>
      <c r="D41" s="44" t="str">
        <f>Datos!D41</f>
        <v>Puente en Carrión de los Condes.</v>
      </c>
      <c r="E41" s="44" t="str">
        <f>Datos!E41</f>
        <v>PCDC</v>
      </c>
      <c r="F41" s="111"/>
      <c r="G41" s="44" t="str">
        <f>Datos!G41</f>
        <v>PCDC07A</v>
      </c>
      <c r="H41" s="44">
        <f>Datos!H41</f>
        <v>7</v>
      </c>
      <c r="I41" s="44" t="str">
        <f>Datos!I41</f>
        <v>Medio Punto</v>
      </c>
      <c r="J41" s="46">
        <f>Datos!J41</f>
        <v>11.5</v>
      </c>
      <c r="K41" s="47">
        <f>Datos!K41</f>
        <v>5.5</v>
      </c>
      <c r="L41" s="47">
        <f>Datos!L41</f>
        <v>0.8</v>
      </c>
      <c r="M41" s="47">
        <f>Datos!M41</f>
        <v>5.75</v>
      </c>
      <c r="N41" s="47">
        <f>Datos!N41</f>
        <v>6.9565217391304349E-2</v>
      </c>
      <c r="O41" s="47">
        <f>Datos!P41</f>
        <v>0.5</v>
      </c>
      <c r="P41" s="44">
        <f>Datos!Q41</f>
        <v>2</v>
      </c>
      <c r="Q41" s="45" t="str">
        <f>Datos!R41</f>
        <v>XII</v>
      </c>
      <c r="R41" s="44" t="str">
        <f>Datos!S41</f>
        <v>PCDC07P</v>
      </c>
      <c r="S41" s="46">
        <f>Datos!T41</f>
        <v>7</v>
      </c>
      <c r="T41" s="47">
        <f>Datos!U41</f>
        <v>4.4000000000000004</v>
      </c>
      <c r="U41" s="47">
        <f>Datos!V41</f>
        <v>11.5</v>
      </c>
      <c r="V41" s="47">
        <f>Datos!W41</f>
        <v>0.38260869565217392</v>
      </c>
      <c r="W41" s="44" t="str">
        <f>Datos!Y41</f>
        <v>Triangular</v>
      </c>
      <c r="X41" s="44">
        <f>Datos!Z41</f>
        <v>0</v>
      </c>
      <c r="Y41" s="44" t="str">
        <f>Datos!AA41</f>
        <v>Balconcillo</v>
      </c>
      <c r="Z41" s="44" t="str">
        <f>Datos!AB41</f>
        <v>Rectangular</v>
      </c>
      <c r="AA41" s="44">
        <f>Datos!AC41</f>
        <v>0</v>
      </c>
      <c r="AB41" s="44" t="str">
        <f>Datos!AD41</f>
        <v>Balconcillo</v>
      </c>
    </row>
    <row r="42" spans="2:28" s="10" customFormat="1" ht="45">
      <c r="B42" s="32">
        <f>Datos!B42</f>
        <v>5</v>
      </c>
      <c r="C42" s="32">
        <f>Datos!C42</f>
        <v>2</v>
      </c>
      <c r="D42" s="32" t="str">
        <f>Datos!D42</f>
        <v>Puente en Carrión de los Condes.</v>
      </c>
      <c r="E42" s="32" t="str">
        <f>Datos!E42</f>
        <v>PCDC</v>
      </c>
      <c r="F42" s="112" t="str">
        <f>Datos!F42</f>
        <v xml:space="preserve">XII </v>
      </c>
      <c r="G42" s="32" t="str">
        <f>Datos!G42</f>
        <v>PCDC08A</v>
      </c>
      <c r="H42" s="32">
        <f>Datos!H42</f>
        <v>8</v>
      </c>
      <c r="I42" s="32" t="str">
        <f>Datos!I42</f>
        <v>Medio Punto</v>
      </c>
      <c r="J42" s="34">
        <f>Datos!J42</f>
        <v>11</v>
      </c>
      <c r="K42" s="35">
        <f>Datos!K42</f>
        <v>5.5</v>
      </c>
      <c r="L42" s="35">
        <f>Datos!L42</f>
        <v>0.8</v>
      </c>
      <c r="M42" s="35">
        <f>Datos!M42</f>
        <v>5.5</v>
      </c>
      <c r="N42" s="35">
        <f>Datos!N42</f>
        <v>7.2727272727272738E-2</v>
      </c>
      <c r="O42" s="35">
        <f>Datos!P42</f>
        <v>0.5</v>
      </c>
      <c r="P42" s="32">
        <f>Datos!Q42</f>
        <v>2</v>
      </c>
      <c r="Q42" s="33" t="str">
        <f>Datos!R42</f>
        <v>XII</v>
      </c>
      <c r="R42" s="32" t="str">
        <f>Datos!S42</f>
        <v>PCDC08P</v>
      </c>
      <c r="S42" s="34">
        <f>Datos!T42</f>
        <v>8</v>
      </c>
      <c r="T42" s="35">
        <f>Datos!U42</f>
        <v>5.3</v>
      </c>
      <c r="U42" s="35">
        <f>Datos!V42</f>
        <v>11</v>
      </c>
      <c r="V42" s="35">
        <f>Datos!W42</f>
        <v>0.48181818181818181</v>
      </c>
      <c r="W42" s="32" t="str">
        <f>Datos!Y42</f>
        <v>Triangular</v>
      </c>
      <c r="X42" s="32">
        <f>Datos!Z42</f>
        <v>0</v>
      </c>
      <c r="Y42" s="32" t="str">
        <f>Datos!AA42</f>
        <v>Balconcillo</v>
      </c>
      <c r="Z42" s="32" t="str">
        <f>Datos!AB42</f>
        <v>Rectangular</v>
      </c>
      <c r="AA42" s="32">
        <f>Datos!AC42</f>
        <v>0</v>
      </c>
      <c r="AB42" s="32" t="str">
        <f>Datos!AD42</f>
        <v>Balconcillo</v>
      </c>
    </row>
    <row r="43" spans="2:28" s="10" customFormat="1" ht="45">
      <c r="B43" s="32">
        <f>Datos!B43</f>
        <v>5</v>
      </c>
      <c r="C43" s="32">
        <f>Datos!C43</f>
        <v>2</v>
      </c>
      <c r="D43" s="32" t="str">
        <f>Datos!D43</f>
        <v>Puente en Carrión de los Condes.</v>
      </c>
      <c r="E43" s="32" t="str">
        <f>Datos!E43</f>
        <v>PCDC</v>
      </c>
      <c r="F43" s="113"/>
      <c r="G43" s="32" t="str">
        <f>Datos!G43</f>
        <v>PCDC09A</v>
      </c>
      <c r="H43" s="32">
        <f>Datos!H43</f>
        <v>9</v>
      </c>
      <c r="I43" s="32" t="str">
        <f>Datos!I43</f>
        <v>Medio Punto</v>
      </c>
      <c r="J43" s="34">
        <f>Datos!J43</f>
        <v>9</v>
      </c>
      <c r="K43" s="35">
        <f>Datos!K43</f>
        <v>5.5</v>
      </c>
      <c r="L43" s="35">
        <f>Datos!L43</f>
        <v>0.8</v>
      </c>
      <c r="M43" s="35">
        <f>Datos!M43</f>
        <v>4.5</v>
      </c>
      <c r="N43" s="35">
        <f>Datos!N43</f>
        <v>8.8888888888888892E-2</v>
      </c>
      <c r="O43" s="35">
        <f>Datos!P43</f>
        <v>0.5</v>
      </c>
      <c r="P43" s="32">
        <f>Datos!Q43</f>
        <v>2</v>
      </c>
      <c r="Q43" s="33" t="str">
        <f>Datos!R43</f>
        <v>XII</v>
      </c>
      <c r="R43" s="32" t="str">
        <f>Datos!S43</f>
        <v>PCDC09P</v>
      </c>
      <c r="S43" s="34">
        <f>Datos!T43</f>
        <v>9</v>
      </c>
      <c r="T43" s="35">
        <f>Datos!U43</f>
        <v>4.25</v>
      </c>
      <c r="U43" s="35">
        <f>Datos!V43</f>
        <v>11</v>
      </c>
      <c r="V43" s="35">
        <f>Datos!W43</f>
        <v>0.38636363636363635</v>
      </c>
      <c r="W43" s="32" t="str">
        <f>Datos!Y43</f>
        <v>Triangular</v>
      </c>
      <c r="X43" s="32">
        <f>Datos!Z43</f>
        <v>0</v>
      </c>
      <c r="Y43" s="32" t="str">
        <f>Datos!AA43</f>
        <v>Balconcillo</v>
      </c>
      <c r="Z43" s="32" t="str">
        <f>Datos!AB43</f>
        <v>Rectangular</v>
      </c>
      <c r="AA43" s="32">
        <f>Datos!AC43</f>
        <v>0</v>
      </c>
      <c r="AB43" s="32" t="str">
        <f>Datos!AD43</f>
        <v>Balconcillo</v>
      </c>
    </row>
    <row r="44" spans="2:28" s="12" customFormat="1" ht="30">
      <c r="B44" s="32">
        <f>Datos!B44</f>
        <v>6</v>
      </c>
      <c r="C44" s="32">
        <f>Datos!C44</f>
        <v>9</v>
      </c>
      <c r="D44" s="32" t="str">
        <f>Datos!D44</f>
        <v>Puente en Villoldo.</v>
      </c>
      <c r="E44" s="32" t="str">
        <f>Datos!E44</f>
        <v>PVLD</v>
      </c>
      <c r="F44" s="113"/>
      <c r="G44" s="32" t="str">
        <f>Datos!G44</f>
        <v>PVLD01A</v>
      </c>
      <c r="H44" s="32">
        <f>Datos!H44</f>
        <v>1</v>
      </c>
      <c r="I44" s="32" t="str">
        <f>Datos!I44</f>
        <v>Medio Punto</v>
      </c>
      <c r="J44" s="34">
        <f>Datos!J44</f>
        <v>8.1999999999999993</v>
      </c>
      <c r="K44" s="35">
        <f>Datos!K44</f>
        <v>6.2</v>
      </c>
      <c r="L44" s="35">
        <f>Datos!L44</f>
        <v>0.5</v>
      </c>
      <c r="M44" s="35">
        <f>Datos!M44</f>
        <v>4.0999999999999996</v>
      </c>
      <c r="N44" s="35">
        <f>Datos!N44</f>
        <v>6.0975609756097567E-2</v>
      </c>
      <c r="O44" s="35">
        <f>Datos!P44</f>
        <v>0.5</v>
      </c>
      <c r="P44" s="32">
        <f>Datos!Q44</f>
        <v>9</v>
      </c>
      <c r="Q44" s="33" t="str">
        <f>Datos!R44</f>
        <v>p. XVIII</v>
      </c>
      <c r="R44" s="32" t="str">
        <f>Datos!S44</f>
        <v>PVLD01P</v>
      </c>
      <c r="S44" s="34">
        <f>Datos!T44</f>
        <v>1</v>
      </c>
      <c r="T44" s="35">
        <f>Datos!U44</f>
        <v>3.45</v>
      </c>
      <c r="U44" s="35">
        <f>Datos!V44</f>
        <v>9.4</v>
      </c>
      <c r="V44" s="35">
        <f>Datos!W44</f>
        <v>0.36702127659574468</v>
      </c>
      <c r="W44" s="32" t="str">
        <f>Datos!Y44</f>
        <v>Semicircular</v>
      </c>
      <c r="X44" s="32">
        <f>Datos!Z44</f>
        <v>0</v>
      </c>
      <c r="Y44" s="32" t="str">
        <f>Datos!AA44</f>
        <v>Balconcillo</v>
      </c>
      <c r="Z44" s="32" t="str">
        <f>Datos!AB44</f>
        <v>Rectangular</v>
      </c>
      <c r="AA44" s="32">
        <f>Datos!AC44</f>
        <v>0</v>
      </c>
      <c r="AB44" s="32" t="str">
        <f>Datos!AD44</f>
        <v>Balconcillo</v>
      </c>
    </row>
    <row r="45" spans="2:28" s="12" customFormat="1" ht="30">
      <c r="B45" s="60">
        <f>Datos!B45</f>
        <v>6</v>
      </c>
      <c r="C45" s="60">
        <f>Datos!C45</f>
        <v>9</v>
      </c>
      <c r="D45" s="61" t="str">
        <f>Datos!D45</f>
        <v>Puente en Villoldo.</v>
      </c>
      <c r="E45" s="62" t="str">
        <f>Datos!E45</f>
        <v>PVLD</v>
      </c>
      <c r="F45" s="113"/>
      <c r="G45" s="62" t="str">
        <f>Datos!G45</f>
        <v>PVLD02A</v>
      </c>
      <c r="H45" s="60">
        <f>Datos!H45</f>
        <v>2</v>
      </c>
      <c r="I45" s="61" t="str">
        <f>Datos!I45</f>
        <v>Medio Punto</v>
      </c>
      <c r="J45" s="64">
        <f>Datos!J45</f>
        <v>9.4</v>
      </c>
      <c r="K45" s="65">
        <f>Datos!K45</f>
        <v>6.2</v>
      </c>
      <c r="L45" s="65">
        <f>Datos!L45</f>
        <v>0.5</v>
      </c>
      <c r="M45" s="67">
        <f>Datos!M45</f>
        <v>4.7</v>
      </c>
      <c r="N45" s="66">
        <f>Datos!N45</f>
        <v>5.3191489361702128E-2</v>
      </c>
      <c r="O45" s="65">
        <f>Datos!P45</f>
        <v>0.5</v>
      </c>
      <c r="P45" s="60">
        <f>Datos!Q45</f>
        <v>9</v>
      </c>
      <c r="Q45" s="63" t="str">
        <f>Datos!R45</f>
        <v>p. XVIII</v>
      </c>
      <c r="R45" s="62" t="str">
        <f>Datos!S45</f>
        <v>PVLD02P</v>
      </c>
      <c r="S45" s="64">
        <f>Datos!T45</f>
        <v>2</v>
      </c>
      <c r="T45" s="66">
        <f>Datos!U45</f>
        <v>3.45</v>
      </c>
      <c r="U45" s="66">
        <f>Datos!V45</f>
        <v>9.9</v>
      </c>
      <c r="V45" s="67">
        <f>Datos!W45</f>
        <v>0.34848484848484851</v>
      </c>
      <c r="W45" s="61" t="str">
        <f>Datos!Y45</f>
        <v>Semicircular</v>
      </c>
      <c r="X45" s="61">
        <f>Datos!Z45</f>
        <v>0</v>
      </c>
      <c r="Y45" s="61" t="str">
        <f>Datos!AA45</f>
        <v>Balconcillo</v>
      </c>
      <c r="Z45" s="62" t="str">
        <f>Datos!AB45</f>
        <v>Rectangular</v>
      </c>
      <c r="AA45" s="61">
        <f>Datos!AC45</f>
        <v>0</v>
      </c>
      <c r="AB45" s="62" t="str">
        <f>Datos!AD45</f>
        <v>Balconcillo</v>
      </c>
    </row>
    <row r="46" spans="2:28" s="12" customFormat="1" ht="30">
      <c r="B46" s="60">
        <f>Datos!B46</f>
        <v>6</v>
      </c>
      <c r="C46" s="60">
        <f>Datos!C46</f>
        <v>9</v>
      </c>
      <c r="D46" s="61" t="str">
        <f>Datos!D46</f>
        <v>Puente en Villoldo.</v>
      </c>
      <c r="E46" s="62" t="str">
        <f>Datos!E46</f>
        <v>PVLD</v>
      </c>
      <c r="F46" s="113"/>
      <c r="G46" s="62" t="str">
        <f>Datos!G46</f>
        <v>PVLD03A</v>
      </c>
      <c r="H46" s="60">
        <f>Datos!H46</f>
        <v>3</v>
      </c>
      <c r="I46" s="61" t="str">
        <f>Datos!I46</f>
        <v>Medio Punto</v>
      </c>
      <c r="J46" s="64">
        <f>Datos!J46</f>
        <v>9.9</v>
      </c>
      <c r="K46" s="65">
        <f>Datos!K46</f>
        <v>6.2</v>
      </c>
      <c r="L46" s="65">
        <f>Datos!L46</f>
        <v>0.5</v>
      </c>
      <c r="M46" s="65">
        <f>Datos!M46</f>
        <v>4.95</v>
      </c>
      <c r="N46" s="66">
        <f>Datos!N46</f>
        <v>5.0505050505050504E-2</v>
      </c>
      <c r="O46" s="65">
        <f>Datos!P46</f>
        <v>0.5</v>
      </c>
      <c r="P46" s="60">
        <f>Datos!Q46</f>
        <v>9</v>
      </c>
      <c r="Q46" s="63" t="str">
        <f>Datos!R46</f>
        <v>p. XVIII</v>
      </c>
      <c r="R46" s="62" t="str">
        <f>Datos!S46</f>
        <v>PVLD03P</v>
      </c>
      <c r="S46" s="64">
        <f>Datos!T46</f>
        <v>3</v>
      </c>
      <c r="T46" s="66">
        <f>Datos!U46</f>
        <v>3.45</v>
      </c>
      <c r="U46" s="66">
        <f>Datos!V46</f>
        <v>10.8</v>
      </c>
      <c r="V46" s="67">
        <f>Datos!W46</f>
        <v>0.31944444444444442</v>
      </c>
      <c r="W46" s="61" t="str">
        <f>Datos!Y46</f>
        <v>Semicircular</v>
      </c>
      <c r="X46" s="61">
        <f>Datos!Z46</f>
        <v>0</v>
      </c>
      <c r="Y46" s="62" t="str">
        <f>Datos!AA46</f>
        <v>Balconcillo</v>
      </c>
      <c r="Z46" s="62" t="str">
        <f>Datos!AB46</f>
        <v>Rectangular</v>
      </c>
      <c r="AA46" s="61">
        <f>Datos!AC46</f>
        <v>0</v>
      </c>
      <c r="AB46" s="62" t="str">
        <f>Datos!AD46</f>
        <v>Balconcillo</v>
      </c>
    </row>
    <row r="47" spans="2:28" s="12" customFormat="1" ht="30">
      <c r="B47" s="60">
        <f>Datos!B47</f>
        <v>6</v>
      </c>
      <c r="C47" s="60">
        <f>Datos!C47</f>
        <v>9</v>
      </c>
      <c r="D47" s="61" t="str">
        <f>Datos!D47</f>
        <v>Puente en Villoldo.</v>
      </c>
      <c r="E47" s="62" t="str">
        <f>Datos!E47</f>
        <v>PVLD</v>
      </c>
      <c r="F47" s="113"/>
      <c r="G47" s="62" t="str">
        <f>Datos!G47</f>
        <v>PVLD04A</v>
      </c>
      <c r="H47" s="60">
        <f>Datos!H47</f>
        <v>4</v>
      </c>
      <c r="I47" s="61" t="str">
        <f>Datos!I47</f>
        <v>Medio Punto</v>
      </c>
      <c r="J47" s="64">
        <f>Datos!J47</f>
        <v>10.8</v>
      </c>
      <c r="K47" s="65">
        <f>Datos!K47</f>
        <v>6.2</v>
      </c>
      <c r="L47" s="65">
        <f>Datos!L47</f>
        <v>0.5</v>
      </c>
      <c r="M47" s="65">
        <f>Datos!M47</f>
        <v>5.4</v>
      </c>
      <c r="N47" s="66">
        <f>Datos!N47</f>
        <v>4.6296296296296294E-2</v>
      </c>
      <c r="O47" s="65">
        <f>Datos!P47</f>
        <v>0.5</v>
      </c>
      <c r="P47" s="60">
        <f>Datos!Q47</f>
        <v>9</v>
      </c>
      <c r="Q47" s="63" t="str">
        <f>Datos!R47</f>
        <v>p. XVIII</v>
      </c>
      <c r="R47" s="62" t="str">
        <f>Datos!S47</f>
        <v>PVLD04P</v>
      </c>
      <c r="S47" s="64">
        <f>Datos!T47</f>
        <v>4</v>
      </c>
      <c r="T47" s="66">
        <f>Datos!U47</f>
        <v>3.45</v>
      </c>
      <c r="U47" s="66">
        <f>Datos!V47</f>
        <v>10.8</v>
      </c>
      <c r="V47" s="67">
        <f>Datos!W47</f>
        <v>0.31944444444444442</v>
      </c>
      <c r="W47" s="61" t="str">
        <f>Datos!Y47</f>
        <v>Semicircular</v>
      </c>
      <c r="X47" s="61">
        <f>Datos!Z47</f>
        <v>0</v>
      </c>
      <c r="Y47" s="62" t="str">
        <f>Datos!AA47</f>
        <v>Balconcillo</v>
      </c>
      <c r="Z47" s="62" t="str">
        <f>Datos!AB47</f>
        <v>Rectangular</v>
      </c>
      <c r="AA47" s="61">
        <f>Datos!AC47</f>
        <v>0</v>
      </c>
      <c r="AB47" s="62" t="str">
        <f>Datos!AD47</f>
        <v>Balconcillo</v>
      </c>
    </row>
    <row r="48" spans="2:28" s="12" customFormat="1" ht="30">
      <c r="B48" s="60">
        <f>Datos!B48</f>
        <v>6</v>
      </c>
      <c r="C48" s="60">
        <f>Datos!C48</f>
        <v>9</v>
      </c>
      <c r="D48" s="61" t="str">
        <f>Datos!D48</f>
        <v>Puente en Villoldo.</v>
      </c>
      <c r="E48" s="62" t="str">
        <f>Datos!E48</f>
        <v>PVLD</v>
      </c>
      <c r="F48" s="113"/>
      <c r="G48" s="62" t="str">
        <f>Datos!G48</f>
        <v>PVLD05A</v>
      </c>
      <c r="H48" s="60">
        <f>Datos!H48</f>
        <v>5</v>
      </c>
      <c r="I48" s="61" t="str">
        <f>Datos!I48</f>
        <v>Medio Punto</v>
      </c>
      <c r="J48" s="64">
        <f>Datos!J48</f>
        <v>10.8</v>
      </c>
      <c r="K48" s="65">
        <f>Datos!K48</f>
        <v>6.2</v>
      </c>
      <c r="L48" s="65">
        <f>Datos!L48</f>
        <v>0.5</v>
      </c>
      <c r="M48" s="65">
        <f>Datos!M48</f>
        <v>5.4</v>
      </c>
      <c r="N48" s="66">
        <f>Datos!N48</f>
        <v>4.6296296296296294E-2</v>
      </c>
      <c r="O48" s="65">
        <f>Datos!P48</f>
        <v>0.5</v>
      </c>
      <c r="P48" s="60">
        <f>Datos!Q48</f>
        <v>0</v>
      </c>
      <c r="Q48" s="63">
        <f>Datos!R48</f>
        <v>0</v>
      </c>
      <c r="R48" s="62">
        <f>Datos!S48</f>
        <v>0</v>
      </c>
      <c r="S48" s="64">
        <f>Datos!T48</f>
        <v>0</v>
      </c>
      <c r="T48" s="66">
        <f>Datos!U48</f>
        <v>0</v>
      </c>
      <c r="U48" s="66">
        <f>Datos!V48</f>
        <v>0</v>
      </c>
      <c r="V48" s="67">
        <f>Datos!W48</f>
        <v>0</v>
      </c>
      <c r="W48" s="61">
        <f>Datos!Y48</f>
        <v>0</v>
      </c>
      <c r="X48" s="61">
        <f>Datos!Z48</f>
        <v>0</v>
      </c>
      <c r="Y48" s="62">
        <f>Datos!AA48</f>
        <v>0</v>
      </c>
      <c r="Z48" s="62">
        <f>Datos!AB48</f>
        <v>0</v>
      </c>
      <c r="AA48" s="61">
        <f>Datos!AC48</f>
        <v>0</v>
      </c>
      <c r="AB48" s="62">
        <f>Datos!AD48</f>
        <v>0</v>
      </c>
    </row>
    <row r="49" spans="2:28" s="13" customFormat="1" ht="45">
      <c r="B49" s="60">
        <f>Datos!B49</f>
        <v>7</v>
      </c>
      <c r="C49" s="60">
        <f>Datos!C49</f>
        <v>7</v>
      </c>
      <c r="D49" s="61" t="str">
        <f>Datos!D49</f>
        <v>Puente en Monzón de Campos.</v>
      </c>
      <c r="E49" s="62" t="str">
        <f>Datos!E49</f>
        <v>PMZC</v>
      </c>
      <c r="F49" s="113"/>
      <c r="G49" s="62" t="str">
        <f>Datos!G49</f>
        <v>PMZC01A</v>
      </c>
      <c r="H49" s="60">
        <f>Datos!H49</f>
        <v>1</v>
      </c>
      <c r="I49" s="61" t="str">
        <f>Datos!I49</f>
        <v>Medio Punto</v>
      </c>
      <c r="J49" s="64">
        <f>Datos!J49</f>
        <v>6.65</v>
      </c>
      <c r="K49" s="65">
        <f>Datos!K49</f>
        <v>3.8</v>
      </c>
      <c r="L49" s="65">
        <f>Datos!L49</f>
        <v>0.51</v>
      </c>
      <c r="M49" s="65">
        <f>Datos!M49</f>
        <v>3.3250000000000002</v>
      </c>
      <c r="N49" s="66">
        <f>Datos!N49</f>
        <v>7.6691729323308269E-2</v>
      </c>
      <c r="O49" s="65">
        <f>Datos!P49</f>
        <v>0.5</v>
      </c>
      <c r="P49" s="60">
        <f>Datos!Q49</f>
        <v>7</v>
      </c>
      <c r="Q49" s="63" t="str">
        <f>Datos!R49</f>
        <v>p. XVII</v>
      </c>
      <c r="R49" s="62" t="str">
        <f>Datos!S49</f>
        <v>PMZC01P</v>
      </c>
      <c r="S49" s="64">
        <f>Datos!T49</f>
        <v>1</v>
      </c>
      <c r="T49" s="66">
        <f>Datos!U49</f>
        <v>4.5999999999999996</v>
      </c>
      <c r="U49" s="66">
        <f>Datos!V49</f>
        <v>7.4</v>
      </c>
      <c r="V49" s="67">
        <f>Datos!W49</f>
        <v>0.62162162162162149</v>
      </c>
      <c r="W49" s="61" t="str">
        <f>Datos!Y49</f>
        <v>Triangular</v>
      </c>
      <c r="X49" s="61">
        <f>Datos!Z49</f>
        <v>0</v>
      </c>
      <c r="Y49" s="62" t="str">
        <f>Datos!AA49</f>
        <v>Balconcillo</v>
      </c>
      <c r="Z49" s="62" t="str">
        <f>Datos!AB49</f>
        <v>Rectangular</v>
      </c>
      <c r="AA49" s="61">
        <f>Datos!AC49</f>
        <v>0</v>
      </c>
      <c r="AB49" s="62" t="str">
        <f>Datos!AD49</f>
        <v>Plano</v>
      </c>
    </row>
    <row r="50" spans="2:28" s="13" customFormat="1" ht="45">
      <c r="B50" s="60">
        <f>Datos!B50</f>
        <v>7</v>
      </c>
      <c r="C50" s="60">
        <f>Datos!C50</f>
        <v>7</v>
      </c>
      <c r="D50" s="61" t="str">
        <f>Datos!D50</f>
        <v>Puente en Monzón de Campos.</v>
      </c>
      <c r="E50" s="62" t="str">
        <f>Datos!E50</f>
        <v>PMZC</v>
      </c>
      <c r="F50" s="113"/>
      <c r="G50" s="62" t="str">
        <f>Datos!G50</f>
        <v>PMZC02A</v>
      </c>
      <c r="H50" s="60">
        <f>Datos!H50</f>
        <v>2</v>
      </c>
      <c r="I50" s="61" t="str">
        <f>Datos!I50</f>
        <v>Medio Punto</v>
      </c>
      <c r="J50" s="64">
        <f>Datos!J50</f>
        <v>7.4</v>
      </c>
      <c r="K50" s="65">
        <f>Datos!K50</f>
        <v>3.8</v>
      </c>
      <c r="L50" s="65">
        <f>Datos!L50</f>
        <v>0.51</v>
      </c>
      <c r="M50" s="65">
        <f>Datos!M50</f>
        <v>3.7</v>
      </c>
      <c r="N50" s="66">
        <f>Datos!N50</f>
        <v>6.8918918918918923E-2</v>
      </c>
      <c r="O50" s="65">
        <f>Datos!P50</f>
        <v>0.5</v>
      </c>
      <c r="P50" s="60">
        <f>Datos!Q50</f>
        <v>7</v>
      </c>
      <c r="Q50" s="63" t="str">
        <f>Datos!R50</f>
        <v>p. XVII</v>
      </c>
      <c r="R50" s="62" t="str">
        <f>Datos!S50</f>
        <v>PMZC02P</v>
      </c>
      <c r="S50" s="64">
        <f>Datos!T50</f>
        <v>2</v>
      </c>
      <c r="T50" s="66">
        <f>Datos!U50</f>
        <v>4.4000000000000004</v>
      </c>
      <c r="U50" s="66">
        <f>Datos!V50</f>
        <v>7.4</v>
      </c>
      <c r="V50" s="67">
        <f>Datos!W50</f>
        <v>0.59459459459459463</v>
      </c>
      <c r="W50" s="61" t="str">
        <f>Datos!Y50</f>
        <v>Triangular</v>
      </c>
      <c r="X50" s="61">
        <f>Datos!Z50</f>
        <v>0</v>
      </c>
      <c r="Y50" s="62" t="str">
        <f>Datos!AA50</f>
        <v>Balconcillo</v>
      </c>
      <c r="Z50" s="62" t="str">
        <f>Datos!AB50</f>
        <v>Rectangular</v>
      </c>
      <c r="AA50" s="61">
        <f>Datos!AC50</f>
        <v>0</v>
      </c>
      <c r="AB50" s="62" t="str">
        <f>Datos!AD50</f>
        <v>Plano</v>
      </c>
    </row>
    <row r="51" spans="2:28" s="13" customFormat="1" ht="45">
      <c r="B51" s="60">
        <f>Datos!B51</f>
        <v>7</v>
      </c>
      <c r="C51" s="60">
        <f>Datos!C51</f>
        <v>7</v>
      </c>
      <c r="D51" s="61" t="str">
        <f>Datos!D51</f>
        <v>Puente en Monzón de Campos.</v>
      </c>
      <c r="E51" s="62" t="str">
        <f>Datos!E51</f>
        <v>PMZC</v>
      </c>
      <c r="F51" s="113"/>
      <c r="G51" s="62" t="str">
        <f>Datos!G51</f>
        <v>PMZC03A</v>
      </c>
      <c r="H51" s="60">
        <f>Datos!H51</f>
        <v>3</v>
      </c>
      <c r="I51" s="61" t="str">
        <f>Datos!I51</f>
        <v>Medio Punto</v>
      </c>
      <c r="J51" s="64">
        <f>Datos!J51</f>
        <v>7</v>
      </c>
      <c r="K51" s="65">
        <f>Datos!K51</f>
        <v>3.8</v>
      </c>
      <c r="L51" s="65">
        <f>Datos!L51</f>
        <v>0.51</v>
      </c>
      <c r="M51" s="65">
        <f>Datos!M51</f>
        <v>3.5</v>
      </c>
      <c r="N51" s="66">
        <f>Datos!N51</f>
        <v>7.2857142857142856E-2</v>
      </c>
      <c r="O51" s="65">
        <f>Datos!P51</f>
        <v>0.5</v>
      </c>
      <c r="P51" s="60">
        <f>Datos!Q51</f>
        <v>7</v>
      </c>
      <c r="Q51" s="63" t="str">
        <f>Datos!R51</f>
        <v>p. XVII</v>
      </c>
      <c r="R51" s="62" t="str">
        <f>Datos!S51</f>
        <v>PMZC03P</v>
      </c>
      <c r="S51" s="64">
        <f>Datos!T51</f>
        <v>3</v>
      </c>
      <c r="T51" s="66">
        <f>Datos!U51</f>
        <v>5</v>
      </c>
      <c r="U51" s="66">
        <f>Datos!V51</f>
        <v>7</v>
      </c>
      <c r="V51" s="67">
        <f>Datos!W51</f>
        <v>0.7142857142857143</v>
      </c>
      <c r="W51" s="61" t="str">
        <f>Datos!Y51</f>
        <v>Triangular</v>
      </c>
      <c r="X51" s="61">
        <f>Datos!Z51</f>
        <v>0</v>
      </c>
      <c r="Y51" s="62" t="str">
        <f>Datos!AA51</f>
        <v>Plano</v>
      </c>
      <c r="Z51" s="62" t="str">
        <f>Datos!AB51</f>
        <v>Rectangular</v>
      </c>
      <c r="AA51" s="61">
        <f>Datos!AC51</f>
        <v>0</v>
      </c>
      <c r="AB51" s="62" t="str">
        <f>Datos!AD51</f>
        <v>Plano</v>
      </c>
    </row>
    <row r="52" spans="2:28" s="13" customFormat="1" ht="45">
      <c r="B52" s="60">
        <f>Datos!B52</f>
        <v>7</v>
      </c>
      <c r="C52" s="60">
        <f>Datos!C52</f>
        <v>7</v>
      </c>
      <c r="D52" s="61" t="str">
        <f>Datos!D52</f>
        <v>Puente en Monzón de Campos.</v>
      </c>
      <c r="E52" s="62" t="str">
        <f>Datos!E52</f>
        <v>PMZC</v>
      </c>
      <c r="F52" s="114"/>
      <c r="G52" s="62" t="str">
        <f>Datos!G52</f>
        <v>PMZC04A</v>
      </c>
      <c r="H52" s="60">
        <f>Datos!H52</f>
        <v>4</v>
      </c>
      <c r="I52" s="61" t="str">
        <f>Datos!I52</f>
        <v>Medio Punto</v>
      </c>
      <c r="J52" s="64">
        <f>Datos!J52</f>
        <v>7</v>
      </c>
      <c r="K52" s="65">
        <f>Datos!K52</f>
        <v>3.8</v>
      </c>
      <c r="L52" s="65">
        <f>Datos!L52</f>
        <v>0.51</v>
      </c>
      <c r="M52" s="65">
        <f>Datos!M52</f>
        <v>3.5</v>
      </c>
      <c r="N52" s="66">
        <f>Datos!N52</f>
        <v>7.2857142857142856E-2</v>
      </c>
      <c r="O52" s="65">
        <f>Datos!P52</f>
        <v>0.5</v>
      </c>
      <c r="P52" s="60">
        <f>Datos!Q52</f>
        <v>7</v>
      </c>
      <c r="Q52" s="63" t="str">
        <f>Datos!R52</f>
        <v>p. XVII</v>
      </c>
      <c r="R52" s="62" t="str">
        <f>Datos!S52</f>
        <v>PMZC04P</v>
      </c>
      <c r="S52" s="68">
        <f>Datos!T52</f>
        <v>4</v>
      </c>
      <c r="T52" s="66">
        <f>Datos!U52</f>
        <v>4.7</v>
      </c>
      <c r="U52" s="66">
        <f>Datos!V52</f>
        <v>7.5</v>
      </c>
      <c r="V52" s="66">
        <f>Datos!W52</f>
        <v>0.62666666666666671</v>
      </c>
      <c r="W52" s="61" t="str">
        <f>Datos!Y52</f>
        <v>Triangular</v>
      </c>
      <c r="X52" s="61">
        <f>Datos!Z52</f>
        <v>0</v>
      </c>
      <c r="Y52" s="61" t="str">
        <f>Datos!AA52</f>
        <v>Plano</v>
      </c>
      <c r="Z52" s="61" t="str">
        <f>Datos!AB52</f>
        <v>Rectangular</v>
      </c>
      <c r="AA52" s="61">
        <f>Datos!AC52</f>
        <v>0</v>
      </c>
      <c r="AB52" s="61" t="str">
        <f>Datos!AD52</f>
        <v>Plano</v>
      </c>
    </row>
    <row r="53" spans="2:28" s="13" customFormat="1" ht="45">
      <c r="B53" s="40">
        <f>Datos!B53</f>
        <v>7</v>
      </c>
      <c r="C53" s="40">
        <f>Datos!C53</f>
        <v>7</v>
      </c>
      <c r="D53" s="40" t="str">
        <f>Datos!D53</f>
        <v>Puente en Monzón de Campos.</v>
      </c>
      <c r="E53" s="40" t="str">
        <f>Datos!E53</f>
        <v>PMZC</v>
      </c>
      <c r="F53" s="103" t="str">
        <f>Datos!F53</f>
        <v>p. XVII</v>
      </c>
      <c r="G53" s="40" t="str">
        <f>Datos!G53</f>
        <v>PMZC05A</v>
      </c>
      <c r="H53" s="40">
        <f>Datos!H53</f>
        <v>5</v>
      </c>
      <c r="I53" s="40" t="str">
        <f>Datos!I53</f>
        <v>Medio Punto</v>
      </c>
      <c r="J53" s="42">
        <f>Datos!J53</f>
        <v>7.5</v>
      </c>
      <c r="K53" s="43">
        <f>Datos!K53</f>
        <v>3.8</v>
      </c>
      <c r="L53" s="43">
        <f>Datos!L53</f>
        <v>0.51</v>
      </c>
      <c r="M53" s="43">
        <f>Datos!M53</f>
        <v>3.75</v>
      </c>
      <c r="N53" s="43">
        <f>Datos!N53</f>
        <v>6.8000000000000005E-2</v>
      </c>
      <c r="O53" s="43">
        <f>Datos!P53</f>
        <v>0.5</v>
      </c>
      <c r="P53" s="40">
        <f>Datos!Q53</f>
        <v>7</v>
      </c>
      <c r="Q53" s="41" t="str">
        <f>Datos!R53</f>
        <v>p. XVII</v>
      </c>
      <c r="R53" s="40" t="str">
        <f>Datos!S53</f>
        <v>PMZC05P</v>
      </c>
      <c r="S53" s="42">
        <f>Datos!T53</f>
        <v>5</v>
      </c>
      <c r="T53" s="43">
        <f>Datos!U53</f>
        <v>4.3</v>
      </c>
      <c r="U53" s="43">
        <f>Datos!V53</f>
        <v>7.5</v>
      </c>
      <c r="V53" s="43">
        <f>Datos!W53</f>
        <v>0.57333333333333336</v>
      </c>
      <c r="W53" s="40" t="str">
        <f>Datos!Y53</f>
        <v>Triangular</v>
      </c>
      <c r="X53" s="40">
        <f>Datos!Z53</f>
        <v>0</v>
      </c>
      <c r="Y53" s="40" t="str">
        <f>Datos!AA53</f>
        <v>Plano</v>
      </c>
      <c r="Z53" s="40" t="str">
        <f>Datos!AB53</f>
        <v>Rectangular</v>
      </c>
      <c r="AA53" s="40">
        <f>Datos!AC53</f>
        <v>0</v>
      </c>
      <c r="AB53" s="40" t="str">
        <f>Datos!AD53</f>
        <v>Plano</v>
      </c>
    </row>
    <row r="54" spans="2:28" s="13" customFormat="1" ht="45">
      <c r="B54" s="40">
        <f>Datos!B54</f>
        <v>7</v>
      </c>
      <c r="C54" s="40">
        <f>Datos!C54</f>
        <v>7</v>
      </c>
      <c r="D54" s="40" t="str">
        <f>Datos!D54</f>
        <v>Puente en Monzón de Campos.</v>
      </c>
      <c r="E54" s="40" t="str">
        <f>Datos!E54</f>
        <v>PMZC</v>
      </c>
      <c r="F54" s="104"/>
      <c r="G54" s="40" t="str">
        <f>Datos!G54</f>
        <v>PMZC06A</v>
      </c>
      <c r="H54" s="40">
        <f>Datos!H54</f>
        <v>6</v>
      </c>
      <c r="I54" s="40" t="str">
        <f>Datos!I54</f>
        <v>Medio Punto</v>
      </c>
      <c r="J54" s="42">
        <f>Datos!J54</f>
        <v>7.5</v>
      </c>
      <c r="K54" s="43">
        <f>Datos!K54</f>
        <v>3.8</v>
      </c>
      <c r="L54" s="43">
        <f>Datos!L54</f>
        <v>0.51</v>
      </c>
      <c r="M54" s="43">
        <f>Datos!M54</f>
        <v>3.75</v>
      </c>
      <c r="N54" s="43">
        <f>Datos!N54</f>
        <v>6.8000000000000005E-2</v>
      </c>
      <c r="O54" s="43">
        <f>Datos!P54</f>
        <v>0.5</v>
      </c>
      <c r="P54" s="40">
        <f>Datos!Q54</f>
        <v>9</v>
      </c>
      <c r="Q54" s="41" t="str">
        <f>Datos!R54</f>
        <v>p. XVIII</v>
      </c>
      <c r="R54" s="40" t="str">
        <f>Datos!S54</f>
        <v>PMZC06P</v>
      </c>
      <c r="S54" s="42">
        <f>Datos!T54</f>
        <v>6</v>
      </c>
      <c r="T54" s="43">
        <f>Datos!U54</f>
        <v>3.7</v>
      </c>
      <c r="U54" s="43">
        <f>Datos!V54</f>
        <v>7.5</v>
      </c>
      <c r="V54" s="43">
        <f>Datos!W54</f>
        <v>0.49333333333333335</v>
      </c>
      <c r="W54" s="40" t="str">
        <f>Datos!Y54</f>
        <v>Triangular</v>
      </c>
      <c r="X54" s="40">
        <f>Datos!Z54</f>
        <v>0</v>
      </c>
      <c r="Y54" s="40" t="str">
        <f>Datos!AA54</f>
        <v>Plano</v>
      </c>
      <c r="Z54" s="40" t="str">
        <f>Datos!AB54</f>
        <v>Rectangular</v>
      </c>
      <c r="AA54" s="40">
        <f>Datos!AC54</f>
        <v>0</v>
      </c>
      <c r="AB54" s="40" t="str">
        <f>Datos!AD54</f>
        <v>Plano</v>
      </c>
    </row>
    <row r="55" spans="2:28" s="13" customFormat="1" ht="45">
      <c r="B55" s="40">
        <f>Datos!B55</f>
        <v>7</v>
      </c>
      <c r="C55" s="40">
        <f>Datos!C55</f>
        <v>7</v>
      </c>
      <c r="D55" s="40" t="str">
        <f>Datos!D55</f>
        <v>Puente en Monzón de Campos.</v>
      </c>
      <c r="E55" s="40" t="str">
        <f>Datos!E55</f>
        <v>PMZC</v>
      </c>
      <c r="F55" s="104"/>
      <c r="G55" s="40" t="str">
        <f>Datos!G55</f>
        <v>PMZC07A</v>
      </c>
      <c r="H55" s="40">
        <f>Datos!H55</f>
        <v>7</v>
      </c>
      <c r="I55" s="40" t="str">
        <f>Datos!I55</f>
        <v>Medio Punto</v>
      </c>
      <c r="J55" s="42">
        <f>Datos!J55</f>
        <v>6.5</v>
      </c>
      <c r="K55" s="43">
        <f>Datos!K55</f>
        <v>3.8</v>
      </c>
      <c r="L55" s="43">
        <f>Datos!L55</f>
        <v>0.5</v>
      </c>
      <c r="M55" s="43">
        <f>Datos!M55</f>
        <v>3.25</v>
      </c>
      <c r="N55" s="43">
        <f>Datos!N55</f>
        <v>7.6923076923076927E-2</v>
      </c>
      <c r="O55" s="43">
        <f>Datos!P55</f>
        <v>0.5</v>
      </c>
      <c r="P55" s="40">
        <f>Datos!Q55</f>
        <v>9</v>
      </c>
      <c r="Q55" s="41" t="str">
        <f>Datos!R55</f>
        <v>p. XVIII</v>
      </c>
      <c r="R55" s="40" t="str">
        <f>Datos!S55</f>
        <v>PMZC07P</v>
      </c>
      <c r="S55" s="42">
        <f>Datos!T55</f>
        <v>7</v>
      </c>
      <c r="T55" s="43">
        <f>Datos!U55</f>
        <v>3.4</v>
      </c>
      <c r="U55" s="43">
        <f>Datos!V55</f>
        <v>7.8</v>
      </c>
      <c r="V55" s="43">
        <f>Datos!W55</f>
        <v>0.4358974358974359</v>
      </c>
      <c r="W55" s="40" t="str">
        <f>Datos!Y55</f>
        <v>Triangular</v>
      </c>
      <c r="X55" s="40">
        <f>Datos!Z55</f>
        <v>0</v>
      </c>
      <c r="Y55" s="40" t="str">
        <f>Datos!AA55</f>
        <v>Plano</v>
      </c>
      <c r="Z55" s="40" t="str">
        <f>Datos!AB55</f>
        <v>Rectangular</v>
      </c>
      <c r="AA55" s="40">
        <f>Datos!AC55</f>
        <v>0</v>
      </c>
      <c r="AB55" s="40" t="str">
        <f>Datos!AD55</f>
        <v>Plano</v>
      </c>
    </row>
    <row r="56" spans="2:28" s="13" customFormat="1" ht="45">
      <c r="B56" s="40">
        <f>Datos!B56</f>
        <v>7</v>
      </c>
      <c r="C56" s="40">
        <f>Datos!C56</f>
        <v>8</v>
      </c>
      <c r="D56" s="40" t="str">
        <f>Datos!D56</f>
        <v>Puente en Monzón de Campos.</v>
      </c>
      <c r="E56" s="40" t="str">
        <f>Datos!E56</f>
        <v>PMZC</v>
      </c>
      <c r="F56" s="105"/>
      <c r="G56" s="40" t="str">
        <f>Datos!G56</f>
        <v>PMZC08A</v>
      </c>
      <c r="H56" s="40">
        <f>Datos!H56</f>
        <v>8</v>
      </c>
      <c r="I56" s="40" t="str">
        <f>Datos!I56</f>
        <v>Medio Punto</v>
      </c>
      <c r="J56" s="42">
        <f>Datos!J56</f>
        <v>7.8</v>
      </c>
      <c r="K56" s="43">
        <f>Datos!K56</f>
        <v>3.8</v>
      </c>
      <c r="L56" s="43">
        <f>Datos!L56</f>
        <v>0.51</v>
      </c>
      <c r="M56" s="43">
        <f>Datos!M56</f>
        <v>3.9</v>
      </c>
      <c r="N56" s="43">
        <f>Datos!N56</f>
        <v>6.5384615384615388E-2</v>
      </c>
      <c r="O56" s="43">
        <f>Datos!P56</f>
        <v>0.5</v>
      </c>
      <c r="P56" s="40">
        <f>Datos!Q56</f>
        <v>8</v>
      </c>
      <c r="Q56" s="41" t="str">
        <f>Datos!R56</f>
        <v>f. XVII</v>
      </c>
      <c r="R56" s="40" t="str">
        <f>Datos!S56</f>
        <v>PMZC08P</v>
      </c>
      <c r="S56" s="42">
        <f>Datos!T56</f>
        <v>8</v>
      </c>
      <c r="T56" s="43">
        <f>Datos!U56</f>
        <v>4</v>
      </c>
      <c r="U56" s="43">
        <f>Datos!V56</f>
        <v>7.8</v>
      </c>
      <c r="V56" s="43">
        <f>Datos!W56</f>
        <v>0.51282051282051289</v>
      </c>
      <c r="W56" s="40" t="str">
        <f>Datos!Y56</f>
        <v>Ahusado</v>
      </c>
      <c r="X56" s="40">
        <f>Datos!Z56</f>
        <v>0</v>
      </c>
      <c r="Y56" s="40" t="str">
        <f>Datos!AA56</f>
        <v>Balconcillo</v>
      </c>
      <c r="Z56" s="40" t="str">
        <f>Datos!AB56</f>
        <v>Rectangular</v>
      </c>
      <c r="AA56" s="40">
        <f>Datos!AC56</f>
        <v>0</v>
      </c>
      <c r="AB56" s="40" t="str">
        <f>Datos!AD56</f>
        <v>Balconcillo</v>
      </c>
    </row>
    <row r="57" spans="2:28" s="13" customFormat="1" ht="45">
      <c r="B57" s="6">
        <f>Datos!B57</f>
        <v>7</v>
      </c>
      <c r="C57" s="6">
        <f>Datos!C57</f>
        <v>8</v>
      </c>
      <c r="D57" s="6" t="str">
        <f>Datos!D57</f>
        <v>Puente en Monzón de Campos.</v>
      </c>
      <c r="E57" s="6" t="str">
        <f>Datos!E57</f>
        <v>PMZC</v>
      </c>
      <c r="F57" s="106" t="str">
        <f>Datos!F57</f>
        <v>f. XVII</v>
      </c>
      <c r="G57" s="6" t="str">
        <f>Datos!G57</f>
        <v>PMZC09A</v>
      </c>
      <c r="H57" s="6">
        <f>Datos!H57</f>
        <v>9</v>
      </c>
      <c r="I57" s="6" t="str">
        <f>Datos!I57</f>
        <v>Medio Punto</v>
      </c>
      <c r="J57" s="26">
        <f>Datos!J57</f>
        <v>7.3</v>
      </c>
      <c r="K57" s="27">
        <f>Datos!K57</f>
        <v>3.8</v>
      </c>
      <c r="L57" s="27">
        <f>Datos!L57</f>
        <v>0.51</v>
      </c>
      <c r="M57" s="27">
        <f>Datos!M57</f>
        <v>3.65</v>
      </c>
      <c r="N57" s="27">
        <f>Datos!N57</f>
        <v>6.9863013698630141E-2</v>
      </c>
      <c r="O57" s="27">
        <f>Datos!P57</f>
        <v>0.5</v>
      </c>
      <c r="P57" s="6">
        <f>Datos!Q57</f>
        <v>8</v>
      </c>
      <c r="Q57" s="25" t="str">
        <f>Datos!R57</f>
        <v>f. XVII</v>
      </c>
      <c r="R57" s="6" t="str">
        <f>Datos!S57</f>
        <v>PMZC09P</v>
      </c>
      <c r="S57" s="26">
        <f>Datos!T57</f>
        <v>9</v>
      </c>
      <c r="T57" s="27">
        <f>Datos!U57</f>
        <v>3.85</v>
      </c>
      <c r="U57" s="27">
        <f>Datos!V57</f>
        <v>7.3</v>
      </c>
      <c r="V57" s="27">
        <f>Datos!W57</f>
        <v>0.5273972602739726</v>
      </c>
      <c r="W57" s="6" t="str">
        <f>Datos!Y57</f>
        <v>Ahusado</v>
      </c>
      <c r="X57" s="6">
        <f>Datos!Z57</f>
        <v>0</v>
      </c>
      <c r="Y57" s="6" t="str">
        <f>Datos!AA57</f>
        <v>Balconcillo</v>
      </c>
      <c r="Z57" s="6" t="str">
        <f>Datos!AB57</f>
        <v>Rectangular</v>
      </c>
      <c r="AA57" s="6">
        <f>Datos!AC57</f>
        <v>0</v>
      </c>
      <c r="AB57" s="6" t="str">
        <f>Datos!AD57</f>
        <v>Balconcillo</v>
      </c>
    </row>
    <row r="58" spans="2:28" s="13" customFormat="1" ht="45">
      <c r="B58" s="6">
        <f>Datos!B58</f>
        <v>7</v>
      </c>
      <c r="C58" s="6">
        <f>Datos!C58</f>
        <v>8</v>
      </c>
      <c r="D58" s="6" t="str">
        <f>Datos!D58</f>
        <v>Puente en Monzón de Campos.</v>
      </c>
      <c r="E58" s="6" t="str">
        <f>Datos!E58</f>
        <v>PMZC</v>
      </c>
      <c r="F58" s="107"/>
      <c r="G58" s="6" t="str">
        <f>Datos!G58</f>
        <v>PMZC10A</v>
      </c>
      <c r="H58" s="6">
        <f>Datos!H58</f>
        <v>10</v>
      </c>
      <c r="I58" s="6" t="str">
        <f>Datos!I58</f>
        <v>Medio Punto</v>
      </c>
      <c r="J58" s="26">
        <f>Datos!J58</f>
        <v>7.1</v>
      </c>
      <c r="K58" s="27">
        <f>Datos!K58</f>
        <v>3.8</v>
      </c>
      <c r="L58" s="27">
        <f>Datos!L58</f>
        <v>0.48</v>
      </c>
      <c r="M58" s="27">
        <f>Datos!M58</f>
        <v>3.55</v>
      </c>
      <c r="N58" s="27">
        <f>Datos!N58</f>
        <v>6.7605633802816908E-2</v>
      </c>
      <c r="O58" s="27">
        <f>Datos!P58</f>
        <v>0.5</v>
      </c>
      <c r="P58" s="6">
        <f>Datos!Q58</f>
        <v>8</v>
      </c>
      <c r="Q58" s="25" t="str">
        <f>Datos!R58</f>
        <v>f. XVII</v>
      </c>
      <c r="R58" s="6" t="str">
        <f>Datos!S58</f>
        <v>PMZC10P</v>
      </c>
      <c r="S58" s="26">
        <f>Datos!T58</f>
        <v>10</v>
      </c>
      <c r="T58" s="27">
        <f>Datos!U58</f>
        <v>3.7</v>
      </c>
      <c r="U58" s="27">
        <f>Datos!V58</f>
        <v>7.1</v>
      </c>
      <c r="V58" s="27">
        <f>Datos!W58</f>
        <v>0.52112676056338036</v>
      </c>
      <c r="W58" s="6" t="str">
        <f>Datos!Y58</f>
        <v>Ahusado</v>
      </c>
      <c r="X58" s="6">
        <f>Datos!Z58</f>
        <v>0</v>
      </c>
      <c r="Y58" s="6" t="str">
        <f>Datos!AA58</f>
        <v>Balconcillo</v>
      </c>
      <c r="Z58" s="6" t="str">
        <f>Datos!AB58</f>
        <v>Rectangular</v>
      </c>
      <c r="AA58" s="6">
        <f>Datos!AC58</f>
        <v>0</v>
      </c>
      <c r="AB58" s="6" t="str">
        <f>Datos!AD58</f>
        <v>Balconcillo</v>
      </c>
    </row>
    <row r="59" spans="2:28" s="13" customFormat="1" ht="45">
      <c r="B59" s="6">
        <f>Datos!B59</f>
        <v>7</v>
      </c>
      <c r="C59" s="6">
        <f>Datos!C59</f>
        <v>8</v>
      </c>
      <c r="D59" s="6" t="str">
        <f>Datos!D59</f>
        <v>Puente en Monzón de Campos.</v>
      </c>
      <c r="E59" s="6" t="str">
        <f>Datos!E59</f>
        <v>PMZC</v>
      </c>
      <c r="F59" s="107"/>
      <c r="G59" s="6" t="str">
        <f>Datos!G59</f>
        <v>PMZC11A</v>
      </c>
      <c r="H59" s="6">
        <f>Datos!H59</f>
        <v>11</v>
      </c>
      <c r="I59" s="6" t="str">
        <f>Datos!I59</f>
        <v>Medio Punto</v>
      </c>
      <c r="J59" s="26">
        <f>Datos!J59</f>
        <v>6.8</v>
      </c>
      <c r="K59" s="27">
        <f>Datos!K59</f>
        <v>3.8</v>
      </c>
      <c r="L59" s="27">
        <f>Datos!L59</f>
        <v>0.48</v>
      </c>
      <c r="M59" s="27">
        <f>Datos!M59</f>
        <v>3.4</v>
      </c>
      <c r="N59" s="27">
        <f>Datos!N59</f>
        <v>7.0588235294117646E-2</v>
      </c>
      <c r="O59" s="27">
        <f>Datos!P59</f>
        <v>0.5</v>
      </c>
      <c r="P59" s="6">
        <f>Datos!Q59</f>
        <v>8</v>
      </c>
      <c r="Q59" s="25" t="str">
        <f>Datos!R59</f>
        <v>f. XVII</v>
      </c>
      <c r="R59" s="6" t="str">
        <f>Datos!S59</f>
        <v>PMZC11P</v>
      </c>
      <c r="S59" s="26">
        <f>Datos!T59</f>
        <v>11</v>
      </c>
      <c r="T59" s="27">
        <f>Datos!U59</f>
        <v>3.5</v>
      </c>
      <c r="U59" s="27">
        <f>Datos!V59</f>
        <v>6.8</v>
      </c>
      <c r="V59" s="27">
        <f>Datos!W59</f>
        <v>0.51470588235294124</v>
      </c>
      <c r="W59" s="6" t="str">
        <f>Datos!Y59</f>
        <v>Ahusado</v>
      </c>
      <c r="X59" s="6">
        <f>Datos!Z59</f>
        <v>0</v>
      </c>
      <c r="Y59" s="6" t="str">
        <f>Datos!AA59</f>
        <v>Balconcillo</v>
      </c>
      <c r="Z59" s="6" t="str">
        <f>Datos!AB59</f>
        <v>Rectangular</v>
      </c>
      <c r="AA59" s="6">
        <f>Datos!AC59</f>
        <v>0</v>
      </c>
      <c r="AB59" s="6" t="str">
        <f>Datos!AD59</f>
        <v>Balconcillo</v>
      </c>
    </row>
    <row r="60" spans="2:28" s="13" customFormat="1" ht="45">
      <c r="B60" s="6">
        <f>Datos!B60</f>
        <v>7</v>
      </c>
      <c r="C60" s="6">
        <f>Datos!C60</f>
        <v>8</v>
      </c>
      <c r="D60" s="6" t="str">
        <f>Datos!D60</f>
        <v>Puente en Monzón de Campos.</v>
      </c>
      <c r="E60" s="6" t="str">
        <f>Datos!E60</f>
        <v>PMZC</v>
      </c>
      <c r="F60" s="107"/>
      <c r="G60" s="6" t="str">
        <f>Datos!G60</f>
        <v>PMZC12A</v>
      </c>
      <c r="H60" s="6">
        <f>Datos!H60</f>
        <v>12</v>
      </c>
      <c r="I60" s="6" t="str">
        <f>Datos!I60</f>
        <v>Medio Punto</v>
      </c>
      <c r="J60" s="26">
        <f>Datos!J60</f>
        <v>6.2</v>
      </c>
      <c r="K60" s="27">
        <f>Datos!K60</f>
        <v>3.8</v>
      </c>
      <c r="L60" s="27">
        <f>Datos!L60</f>
        <v>0.47</v>
      </c>
      <c r="M60" s="27">
        <f>Datos!M60</f>
        <v>3.1</v>
      </c>
      <c r="N60" s="27">
        <f>Datos!N60</f>
        <v>7.5806451612903225E-2</v>
      </c>
      <c r="O60" s="27">
        <f>Datos!P60</f>
        <v>0.5</v>
      </c>
      <c r="P60" s="6">
        <f>Datos!Q60</f>
        <v>8</v>
      </c>
      <c r="Q60" s="25" t="str">
        <f>Datos!R60</f>
        <v>f. XVII</v>
      </c>
      <c r="R60" s="6" t="str">
        <f>Datos!S60</f>
        <v>PMZC12P</v>
      </c>
      <c r="S60" s="26">
        <f>Datos!T60</f>
        <v>12</v>
      </c>
      <c r="T60" s="27">
        <f>Datos!U60</f>
        <v>3.7</v>
      </c>
      <c r="U60" s="27">
        <f>Datos!V60</f>
        <v>6.2</v>
      </c>
      <c r="V60" s="27">
        <f>Datos!W60</f>
        <v>0.59677419354838712</v>
      </c>
      <c r="W60" s="6" t="str">
        <f>Datos!Y60</f>
        <v>Ahusado</v>
      </c>
      <c r="X60" s="6">
        <f>Datos!Z60</f>
        <v>0</v>
      </c>
      <c r="Y60" s="6" t="str">
        <f>Datos!AA60</f>
        <v>Balconcillo</v>
      </c>
      <c r="Z60" s="6" t="str">
        <f>Datos!AB60</f>
        <v>Rectangular</v>
      </c>
      <c r="AA60" s="6">
        <f>Datos!AC60</f>
        <v>0</v>
      </c>
      <c r="AB60" s="6" t="str">
        <f>Datos!AD60</f>
        <v>Balconcillo</v>
      </c>
    </row>
    <row r="61" spans="2:28" s="13" customFormat="1" ht="45">
      <c r="B61" s="6">
        <f>Datos!B61</f>
        <v>7</v>
      </c>
      <c r="C61" s="6">
        <f>Datos!C61</f>
        <v>8</v>
      </c>
      <c r="D61" s="6" t="str">
        <f>Datos!D61</f>
        <v>Puente en Monzón de Campos.</v>
      </c>
      <c r="E61" s="6" t="str">
        <f>Datos!E61</f>
        <v>PMZC</v>
      </c>
      <c r="F61" s="107"/>
      <c r="G61" s="6" t="str">
        <f>Datos!G61</f>
        <v>PMZC13A</v>
      </c>
      <c r="H61" s="6">
        <f>Datos!H61</f>
        <v>13</v>
      </c>
      <c r="I61" s="6" t="str">
        <f>Datos!I61</f>
        <v>Medio Punto</v>
      </c>
      <c r="J61" s="26">
        <f>Datos!J61</f>
        <v>5.01</v>
      </c>
      <c r="K61" s="27">
        <f>Datos!K61</f>
        <v>3.8</v>
      </c>
      <c r="L61" s="27">
        <f>Datos!L61</f>
        <v>0.48</v>
      </c>
      <c r="M61" s="27">
        <f>Datos!M61</f>
        <v>2.5049999999999999</v>
      </c>
      <c r="N61" s="27">
        <f>Datos!N61</f>
        <v>9.580838323353294E-2</v>
      </c>
      <c r="O61" s="27">
        <f>Datos!P61</f>
        <v>0.5</v>
      </c>
      <c r="P61" s="6">
        <f>Datos!Q61</f>
        <v>0</v>
      </c>
      <c r="Q61" s="25">
        <f>Datos!R61</f>
        <v>0</v>
      </c>
      <c r="R61" s="6">
        <f>Datos!S61</f>
        <v>0</v>
      </c>
      <c r="S61" s="26">
        <f>Datos!T61</f>
        <v>0</v>
      </c>
      <c r="T61" s="27">
        <f>Datos!U61</f>
        <v>0</v>
      </c>
      <c r="U61" s="27">
        <f>Datos!V61</f>
        <v>0</v>
      </c>
      <c r="V61" s="27">
        <f>Datos!W61</f>
        <v>0</v>
      </c>
      <c r="W61" s="6">
        <f>Datos!Y61</f>
        <v>0</v>
      </c>
      <c r="X61" s="6">
        <f>Datos!Z61</f>
        <v>0</v>
      </c>
      <c r="Y61" s="6">
        <f>Datos!AA61</f>
        <v>0</v>
      </c>
      <c r="Z61" s="6">
        <f>Datos!AB61</f>
        <v>0</v>
      </c>
      <c r="AA61" s="6">
        <f>Datos!AC61</f>
        <v>0</v>
      </c>
      <c r="AB61" s="6">
        <f>Datos!AD61</f>
        <v>0</v>
      </c>
    </row>
    <row r="62" spans="2:28" s="14" customFormat="1" ht="30">
      <c r="B62" s="28">
        <f>Datos!B62</f>
        <v>8</v>
      </c>
      <c r="C62" s="28">
        <f>Datos!C62</f>
        <v>4</v>
      </c>
      <c r="D62" s="28" t="str">
        <f>Datos!D62</f>
        <v>Puente en Husillos.</v>
      </c>
      <c r="E62" s="28" t="str">
        <f>Datos!E62</f>
        <v>PHSL</v>
      </c>
      <c r="F62" s="107"/>
      <c r="G62" s="28" t="str">
        <f>Datos!G62</f>
        <v>PHSL01A</v>
      </c>
      <c r="H62" s="28">
        <f>Datos!H62</f>
        <v>1</v>
      </c>
      <c r="I62" s="28" t="str">
        <f>Datos!I62</f>
        <v>Medio Punto</v>
      </c>
      <c r="J62" s="30">
        <f>Datos!J62</f>
        <v>8.4</v>
      </c>
      <c r="K62" s="31">
        <f>Datos!K62</f>
        <v>4.5</v>
      </c>
      <c r="L62" s="31">
        <f>Datos!L62</f>
        <v>0.49</v>
      </c>
      <c r="M62" s="31">
        <f>Datos!M62</f>
        <v>4.2</v>
      </c>
      <c r="N62" s="31">
        <f>Datos!N62</f>
        <v>5.8333333333333327E-2</v>
      </c>
      <c r="O62" s="31">
        <f>Datos!P62</f>
        <v>0.5</v>
      </c>
      <c r="P62" s="28">
        <f>Datos!Q62</f>
        <v>4</v>
      </c>
      <c r="Q62" s="29" t="str">
        <f>Datos!R62</f>
        <v>XV</v>
      </c>
      <c r="R62" s="28" t="str">
        <f>Datos!S62</f>
        <v>PHSL01P</v>
      </c>
      <c r="S62" s="30">
        <f>Datos!T62</f>
        <v>1</v>
      </c>
      <c r="T62" s="31">
        <f>Datos!U62</f>
        <v>4.5</v>
      </c>
      <c r="U62" s="31">
        <f>Datos!V62</f>
        <v>9.1999999999999993</v>
      </c>
      <c r="V62" s="31">
        <f>Datos!W62</f>
        <v>0.48913043478260876</v>
      </c>
      <c r="W62" s="28" t="str">
        <f>Datos!Y62</f>
        <v>Triangular</v>
      </c>
      <c r="X62" s="28">
        <f>Datos!Z62</f>
        <v>0</v>
      </c>
      <c r="Y62" s="28" t="str">
        <f>Datos!AA62</f>
        <v>Balconcillo</v>
      </c>
      <c r="Z62" s="28" t="str">
        <f>Datos!AB62</f>
        <v>Rectangular</v>
      </c>
      <c r="AA62" s="28">
        <f>Datos!AC62</f>
        <v>0</v>
      </c>
      <c r="AB62" s="28" t="str">
        <f>Datos!AD62</f>
        <v>Balconcillo</v>
      </c>
    </row>
    <row r="63" spans="2:28" s="14" customFormat="1" ht="30">
      <c r="B63" s="36">
        <f>Datos!B63</f>
        <v>8</v>
      </c>
      <c r="C63" s="36">
        <f>Datos!C63</f>
        <v>4</v>
      </c>
      <c r="D63" s="36" t="str">
        <f>Datos!D63</f>
        <v>Puente en Husillos.</v>
      </c>
      <c r="E63" s="36" t="str">
        <f>Datos!E63</f>
        <v>PHSL</v>
      </c>
      <c r="F63" s="107"/>
      <c r="G63" s="36" t="str">
        <f>Datos!G63</f>
        <v>PHSL02A</v>
      </c>
      <c r="H63" s="36">
        <f>Datos!H63</f>
        <v>2</v>
      </c>
      <c r="I63" s="36" t="str">
        <f>Datos!I63</f>
        <v>Medio Punto</v>
      </c>
      <c r="J63" s="38">
        <f>Datos!J63</f>
        <v>9.1999999999999993</v>
      </c>
      <c r="K63" s="39">
        <f>Datos!K63</f>
        <v>4</v>
      </c>
      <c r="L63" s="39">
        <f>Datos!L63</f>
        <v>0.49</v>
      </c>
      <c r="M63" s="39">
        <f>Datos!M63</f>
        <v>4.5999999999999996</v>
      </c>
      <c r="N63" s="39">
        <f>Datos!N63</f>
        <v>5.3260869565217396E-2</v>
      </c>
      <c r="O63" s="39">
        <f>Datos!P63</f>
        <v>0.5</v>
      </c>
      <c r="P63" s="36">
        <f>Datos!Q63</f>
        <v>4</v>
      </c>
      <c r="Q63" s="37" t="str">
        <f>Datos!R63</f>
        <v>XV</v>
      </c>
      <c r="R63" s="36" t="str">
        <f>Datos!S63</f>
        <v>PHSL02P</v>
      </c>
      <c r="S63" s="38">
        <f>Datos!T63</f>
        <v>2</v>
      </c>
      <c r="T63" s="39">
        <f>Datos!U63</f>
        <v>4</v>
      </c>
      <c r="U63" s="39">
        <f>Datos!V63</f>
        <v>9.1999999999999993</v>
      </c>
      <c r="V63" s="39">
        <f>Datos!W63</f>
        <v>0.43478260869565222</v>
      </c>
      <c r="W63" s="36" t="str">
        <f>Datos!Y63</f>
        <v>Triangular</v>
      </c>
      <c r="X63" s="36">
        <f>Datos!Z63</f>
        <v>0</v>
      </c>
      <c r="Y63" s="36" t="str">
        <f>Datos!AA63</f>
        <v>Con losetas</v>
      </c>
      <c r="Z63" s="36" t="str">
        <f>Datos!AB63</f>
        <v>Triangular</v>
      </c>
      <c r="AA63" s="36">
        <f>Datos!AC63</f>
        <v>0</v>
      </c>
      <c r="AB63" s="36" t="str">
        <f>Datos!AD63</f>
        <v>Balconcillo</v>
      </c>
    </row>
    <row r="64" spans="2:28" s="14" customFormat="1" ht="30">
      <c r="B64" s="36">
        <f>Datos!B64</f>
        <v>8</v>
      </c>
      <c r="C64" s="36">
        <f>Datos!C64</f>
        <v>4</v>
      </c>
      <c r="D64" s="36" t="str">
        <f>Datos!D64</f>
        <v>Puente en Husillos.</v>
      </c>
      <c r="E64" s="36" t="str">
        <f>Datos!E64</f>
        <v>PHSL</v>
      </c>
      <c r="F64" s="107"/>
      <c r="G64" s="36" t="str">
        <f>Datos!G64</f>
        <v>PHSL03A</v>
      </c>
      <c r="H64" s="36">
        <f>Datos!H64</f>
        <v>3</v>
      </c>
      <c r="I64" s="36" t="str">
        <f>Datos!I64</f>
        <v>Medio Punto</v>
      </c>
      <c r="J64" s="38">
        <f>Datos!J64</f>
        <v>9</v>
      </c>
      <c r="K64" s="39">
        <f>Datos!K64</f>
        <v>3.9</v>
      </c>
      <c r="L64" s="39">
        <f>Datos!L64</f>
        <v>0.51</v>
      </c>
      <c r="M64" s="39">
        <f>Datos!M64</f>
        <v>4.5</v>
      </c>
      <c r="N64" s="39">
        <f>Datos!N64</f>
        <v>5.6666666666666671E-2</v>
      </c>
      <c r="O64" s="39">
        <f>Datos!P64</f>
        <v>0.5</v>
      </c>
      <c r="P64" s="36">
        <f>Datos!Q64</f>
        <v>4</v>
      </c>
      <c r="Q64" s="37" t="str">
        <f>Datos!R64</f>
        <v>XV</v>
      </c>
      <c r="R64" s="36" t="str">
        <f>Datos!S64</f>
        <v>PHSL03P</v>
      </c>
      <c r="S64" s="38">
        <f>Datos!T64</f>
        <v>3</v>
      </c>
      <c r="T64" s="39">
        <f>Datos!U64</f>
        <v>3.9</v>
      </c>
      <c r="U64" s="39">
        <f>Datos!V64</f>
        <v>9</v>
      </c>
      <c r="V64" s="39">
        <f>Datos!W64</f>
        <v>0.43333333333333335</v>
      </c>
      <c r="W64" s="36" t="str">
        <f>Datos!Y64</f>
        <v>Triangular</v>
      </c>
      <c r="X64" s="36">
        <f>Datos!Z64</f>
        <v>0</v>
      </c>
      <c r="Y64" s="36" t="str">
        <f>Datos!AA64</f>
        <v>Con losetas</v>
      </c>
      <c r="Z64" s="36" t="str">
        <f>Datos!AB64</f>
        <v>triangular</v>
      </c>
      <c r="AA64" s="36">
        <f>Datos!AC64</f>
        <v>0</v>
      </c>
      <c r="AB64" s="36" t="str">
        <f>Datos!AD64</f>
        <v>Balconcillo</v>
      </c>
    </row>
    <row r="65" spans="2:28" s="14" customFormat="1" ht="30">
      <c r="B65" s="36">
        <f>Datos!B65</f>
        <v>8</v>
      </c>
      <c r="C65" s="36">
        <f>Datos!C65</f>
        <v>4</v>
      </c>
      <c r="D65" s="36" t="str">
        <f>Datos!D65</f>
        <v>Puente en Husillos.</v>
      </c>
      <c r="E65" s="36" t="str">
        <f>Datos!E65</f>
        <v>PHSL</v>
      </c>
      <c r="F65" s="107"/>
      <c r="G65" s="36" t="str">
        <f>Datos!G65</f>
        <v>PHSL04A</v>
      </c>
      <c r="H65" s="36">
        <f>Datos!H65</f>
        <v>4</v>
      </c>
      <c r="I65" s="36" t="str">
        <f>Datos!I65</f>
        <v>Medio Punto</v>
      </c>
      <c r="J65" s="38">
        <f>Datos!J65</f>
        <v>7.7</v>
      </c>
      <c r="K65" s="39">
        <f>Datos!K65</f>
        <v>4</v>
      </c>
      <c r="L65" s="39">
        <f>Datos!L65</f>
        <v>0.5</v>
      </c>
      <c r="M65" s="39">
        <f>Datos!M65</f>
        <v>3.85</v>
      </c>
      <c r="N65" s="39">
        <f>Datos!N65</f>
        <v>6.4935064935064929E-2</v>
      </c>
      <c r="O65" s="39">
        <f>Datos!P65</f>
        <v>0.5</v>
      </c>
      <c r="P65" s="36">
        <f>Datos!Q65</f>
        <v>4</v>
      </c>
      <c r="Q65" s="37" t="str">
        <f>Datos!R65</f>
        <v>XV</v>
      </c>
      <c r="R65" s="36" t="str">
        <f>Datos!S65</f>
        <v>PHSL04P</v>
      </c>
      <c r="S65" s="38">
        <f>Datos!T65</f>
        <v>4</v>
      </c>
      <c r="T65" s="39">
        <f>Datos!U65</f>
        <v>4</v>
      </c>
      <c r="U65" s="39">
        <f>Datos!V65</f>
        <v>7.7</v>
      </c>
      <c r="V65" s="39">
        <f>Datos!W65</f>
        <v>0.51948051948051943</v>
      </c>
      <c r="W65" s="36" t="str">
        <f>Datos!Y65</f>
        <v>Triangular</v>
      </c>
      <c r="X65" s="36">
        <f>Datos!Z65</f>
        <v>0</v>
      </c>
      <c r="Y65" s="36" t="str">
        <f>Datos!AA65</f>
        <v>Con losetas</v>
      </c>
      <c r="Z65" s="36" t="str">
        <f>Datos!AB65</f>
        <v>Rectangular</v>
      </c>
      <c r="AA65" s="36">
        <f>Datos!AC65</f>
        <v>0</v>
      </c>
      <c r="AB65" s="36" t="str">
        <f>Datos!AD65</f>
        <v>Balconcillo</v>
      </c>
    </row>
    <row r="66" spans="2:28" s="14" customFormat="1" ht="30">
      <c r="B66" s="36">
        <f>Datos!B66</f>
        <v>8</v>
      </c>
      <c r="C66" s="36">
        <f>Datos!C66</f>
        <v>14</v>
      </c>
      <c r="D66" s="36" t="str">
        <f>Datos!D66</f>
        <v>Puente en Husillos.</v>
      </c>
      <c r="E66" s="36" t="str">
        <f>Datos!E66</f>
        <v>PHSL</v>
      </c>
      <c r="F66" s="107"/>
      <c r="G66" s="36" t="str">
        <f>Datos!G66</f>
        <v>PHSL05A</v>
      </c>
      <c r="H66" s="36">
        <f>Datos!H66</f>
        <v>5</v>
      </c>
      <c r="I66" s="36" t="str">
        <f>Datos!I66</f>
        <v>Recto con vigas HA</v>
      </c>
      <c r="J66" s="38">
        <f>Datos!J66</f>
        <v>0</v>
      </c>
      <c r="K66" s="39">
        <f>Datos!K66</f>
        <v>0</v>
      </c>
      <c r="L66" s="39">
        <f>Datos!L66</f>
        <v>0</v>
      </c>
      <c r="M66" s="39">
        <f>Datos!M66</f>
        <v>0</v>
      </c>
      <c r="N66" s="39">
        <f>Datos!N66</f>
        <v>0</v>
      </c>
      <c r="O66" s="39">
        <f>Datos!P66</f>
        <v>0</v>
      </c>
      <c r="P66" s="36">
        <f>Datos!Q66</f>
        <v>0</v>
      </c>
      <c r="Q66" s="37">
        <f>Datos!R66</f>
        <v>0</v>
      </c>
      <c r="R66" s="36">
        <f>Datos!S66</f>
        <v>0</v>
      </c>
      <c r="S66" s="38">
        <f>Datos!T66</f>
        <v>0</v>
      </c>
      <c r="T66" s="39">
        <f>Datos!U66</f>
        <v>0</v>
      </c>
      <c r="U66" s="39">
        <f>Datos!V66</f>
        <v>0</v>
      </c>
      <c r="V66" s="39">
        <f>Datos!W66</f>
        <v>0</v>
      </c>
      <c r="W66" s="36">
        <f>Datos!Y66</f>
        <v>0</v>
      </c>
      <c r="X66" s="36">
        <f>Datos!Z66</f>
        <v>0</v>
      </c>
      <c r="Y66" s="36">
        <f>Datos!AA66</f>
        <v>0</v>
      </c>
      <c r="Z66" s="36">
        <f>Datos!AB66</f>
        <v>0</v>
      </c>
      <c r="AA66" s="36">
        <f>Datos!AC66</f>
        <v>0</v>
      </c>
      <c r="AB66" s="36">
        <f>Datos!AD66</f>
        <v>0</v>
      </c>
    </row>
    <row r="67" spans="2:28" s="15" customFormat="1" ht="30">
      <c r="B67" s="36">
        <f>Datos!B67</f>
        <v>9</v>
      </c>
      <c r="C67" s="36">
        <f>Datos!C67</f>
        <v>12</v>
      </c>
      <c r="D67" s="36" t="str">
        <f>Datos!D67</f>
        <v xml:space="preserve">Puente de Don Guarín </v>
      </c>
      <c r="E67" s="36" t="str">
        <f>Datos!E67</f>
        <v>PDGU</v>
      </c>
      <c r="F67" s="108"/>
      <c r="G67" s="36" t="str">
        <f>Datos!G67</f>
        <v>PDGU01A</v>
      </c>
      <c r="H67" s="36">
        <f>Datos!H67</f>
        <v>1</v>
      </c>
      <c r="I67" s="36" t="str">
        <f>Datos!I67</f>
        <v>Escarzano</v>
      </c>
      <c r="J67" s="38">
        <f>Datos!J67</f>
        <v>5.19</v>
      </c>
      <c r="K67" s="39">
        <f>Datos!K67</f>
        <v>8</v>
      </c>
      <c r="L67" s="39">
        <f>Datos!L67</f>
        <v>0.7</v>
      </c>
      <c r="M67" s="39">
        <f>Datos!M67</f>
        <v>1.7</v>
      </c>
      <c r="N67" s="39">
        <f>Datos!N67</f>
        <v>0.13487475915221578</v>
      </c>
      <c r="O67" s="39">
        <f>Datos!P67</f>
        <v>0.32755298651252407</v>
      </c>
      <c r="P67" s="36">
        <f>Datos!Q67</f>
        <v>12</v>
      </c>
      <c r="Q67" s="37" t="str">
        <f>Datos!R67</f>
        <v>p. XX</v>
      </c>
      <c r="R67" s="36" t="str">
        <f>Datos!S67</f>
        <v>PDGU01P</v>
      </c>
      <c r="S67" s="38">
        <f>Datos!T67</f>
        <v>1</v>
      </c>
      <c r="T67" s="39">
        <f>Datos!U67</f>
        <v>3.2</v>
      </c>
      <c r="U67" s="39">
        <f>Datos!V67</f>
        <v>7.3</v>
      </c>
      <c r="V67" s="39">
        <f>Datos!W67</f>
        <v>0.43835616438356168</v>
      </c>
      <c r="W67" s="36" t="str">
        <f>Datos!Y67</f>
        <v>Semicircular</v>
      </c>
      <c r="X67" s="36">
        <f>Datos!Z67</f>
        <v>0</v>
      </c>
      <c r="Y67" s="36" t="str">
        <f>Datos!AA67</f>
        <v>Balconcillo</v>
      </c>
      <c r="Z67" s="36" t="str">
        <f>Datos!AB67</f>
        <v>Semicircular</v>
      </c>
      <c r="AA67" s="36">
        <f>Datos!AC67</f>
        <v>0</v>
      </c>
      <c r="AB67" s="36" t="str">
        <f>Datos!AD67</f>
        <v>Balconcillo</v>
      </c>
    </row>
    <row r="68" spans="2:28" s="15" customFormat="1" ht="30">
      <c r="B68" s="28">
        <f>Datos!B68</f>
        <v>9</v>
      </c>
      <c r="C68" s="28">
        <f>Datos!C68</f>
        <v>12</v>
      </c>
      <c r="D68" s="28" t="str">
        <f>Datos!D68</f>
        <v xml:space="preserve">Puente de Don Guarín </v>
      </c>
      <c r="E68" s="28" t="str">
        <f>Datos!E68</f>
        <v>PDGU</v>
      </c>
      <c r="F68" s="109" t="str">
        <f>Datos!F68</f>
        <v>p. XX</v>
      </c>
      <c r="G68" s="28" t="str">
        <f>Datos!G68</f>
        <v>PDGU02A</v>
      </c>
      <c r="H68" s="28">
        <f>Datos!H68</f>
        <v>2</v>
      </c>
      <c r="I68" s="28" t="str">
        <f>Datos!I68</f>
        <v>Escarzano</v>
      </c>
      <c r="J68" s="30">
        <f>Datos!J68</f>
        <v>7.3</v>
      </c>
      <c r="K68" s="31">
        <f>Datos!K68</f>
        <v>8</v>
      </c>
      <c r="L68" s="31">
        <f>Datos!L68</f>
        <v>0.7</v>
      </c>
      <c r="M68" s="31">
        <f>Datos!M68</f>
        <v>2.11</v>
      </c>
      <c r="N68" s="31">
        <f>Datos!N68</f>
        <v>9.5890410958904104E-2</v>
      </c>
      <c r="O68" s="31">
        <f>Datos!P68</f>
        <v>0.28904109589041094</v>
      </c>
      <c r="P68" s="28">
        <f>Datos!Q68</f>
        <v>12</v>
      </c>
      <c r="Q68" s="29" t="str">
        <f>Datos!R68</f>
        <v>p. XX</v>
      </c>
      <c r="R68" s="28" t="str">
        <f>Datos!S68</f>
        <v>PDGU02P</v>
      </c>
      <c r="S68" s="30">
        <f>Datos!T68</f>
        <v>2</v>
      </c>
      <c r="T68" s="31">
        <f>Datos!U68</f>
        <v>3.9</v>
      </c>
      <c r="U68" s="31">
        <f>Datos!V68</f>
        <v>7.9</v>
      </c>
      <c r="V68" s="31">
        <f>Datos!W68</f>
        <v>0.49367088607594933</v>
      </c>
      <c r="W68" s="28" t="str">
        <f>Datos!Y68</f>
        <v>Semicircular</v>
      </c>
      <c r="X68" s="28">
        <f>Datos!Z68</f>
        <v>0</v>
      </c>
      <c r="Y68" s="28" t="str">
        <f>Datos!AA68</f>
        <v>Balconcillo</v>
      </c>
      <c r="Z68" s="28" t="str">
        <f>Datos!AB68</f>
        <v>Semicircular</v>
      </c>
      <c r="AA68" s="28">
        <f>Datos!AC68</f>
        <v>0</v>
      </c>
      <c r="AB68" s="28" t="str">
        <f>Datos!AD68</f>
        <v>Balconcillo</v>
      </c>
    </row>
    <row r="69" spans="2:28" s="15" customFormat="1" ht="30">
      <c r="B69" s="28">
        <f>Datos!B69</f>
        <v>9</v>
      </c>
      <c r="C69" s="28">
        <f>Datos!C69</f>
        <v>12</v>
      </c>
      <c r="D69" s="28" t="str">
        <f>Datos!D69</f>
        <v xml:space="preserve">Puente de Don Guarín </v>
      </c>
      <c r="E69" s="28" t="str">
        <f>Datos!E69</f>
        <v>PDGU</v>
      </c>
      <c r="F69" s="110"/>
      <c r="G69" s="28" t="str">
        <f>Datos!G69</f>
        <v>PDGU03A</v>
      </c>
      <c r="H69" s="28">
        <f>Datos!H69</f>
        <v>3</v>
      </c>
      <c r="I69" s="28" t="str">
        <f>Datos!I69</f>
        <v>Escarzano</v>
      </c>
      <c r="J69" s="30">
        <f>Datos!J69</f>
        <v>7.9</v>
      </c>
      <c r="K69" s="31">
        <f>Datos!K69</f>
        <v>8</v>
      </c>
      <c r="L69" s="31">
        <f>Datos!L69</f>
        <v>0.66</v>
      </c>
      <c r="M69" s="31">
        <f>Datos!M69</f>
        <v>2.5</v>
      </c>
      <c r="N69" s="31">
        <f>Datos!N69</f>
        <v>8.3544303797468356E-2</v>
      </c>
      <c r="O69" s="31">
        <f>Datos!P69</f>
        <v>0.31645569620253161</v>
      </c>
      <c r="P69" s="28">
        <f>Datos!Q69</f>
        <v>12</v>
      </c>
      <c r="Q69" s="29" t="str">
        <f>Datos!R69</f>
        <v>p. XX</v>
      </c>
      <c r="R69" s="28" t="str">
        <f>Datos!S69</f>
        <v>PDGU03P</v>
      </c>
      <c r="S69" s="30">
        <f>Datos!T69</f>
        <v>3</v>
      </c>
      <c r="T69" s="31">
        <f>Datos!U69</f>
        <v>3.9</v>
      </c>
      <c r="U69" s="31">
        <f>Datos!V69</f>
        <v>8.6</v>
      </c>
      <c r="V69" s="31">
        <f>Datos!W69</f>
        <v>0.45348837209302328</v>
      </c>
      <c r="W69" s="28" t="str">
        <f>Datos!Y69</f>
        <v>Semicircular</v>
      </c>
      <c r="X69" s="28">
        <f>Datos!Z69</f>
        <v>0</v>
      </c>
      <c r="Y69" s="28" t="str">
        <f>Datos!AA69</f>
        <v>Balconcillo</v>
      </c>
      <c r="Z69" s="28" t="str">
        <f>Datos!AB69</f>
        <v>Semicircular</v>
      </c>
      <c r="AA69" s="28">
        <f>Datos!AC69</f>
        <v>0</v>
      </c>
      <c r="AB69" s="28" t="str">
        <f>Datos!AD69</f>
        <v>Balconcillo</v>
      </c>
    </row>
    <row r="70" spans="2:28" s="15" customFormat="1" ht="30">
      <c r="B70" s="28">
        <f>Datos!B70</f>
        <v>9</v>
      </c>
      <c r="C70" s="28">
        <f>Datos!C70</f>
        <v>12</v>
      </c>
      <c r="D70" s="28" t="str">
        <f>Datos!D70</f>
        <v xml:space="preserve">Puente de Don Guarín </v>
      </c>
      <c r="E70" s="28" t="str">
        <f>Datos!E70</f>
        <v>PDGU</v>
      </c>
      <c r="F70" s="110"/>
      <c r="G70" s="28" t="str">
        <f>Datos!G70</f>
        <v>PDGU04A</v>
      </c>
      <c r="H70" s="28">
        <f>Datos!H70</f>
        <v>4</v>
      </c>
      <c r="I70" s="28" t="str">
        <f>Datos!I70</f>
        <v>Escarzano</v>
      </c>
      <c r="J70" s="30">
        <f>Datos!J70</f>
        <v>8.6</v>
      </c>
      <c r="K70" s="31">
        <f>Datos!K70</f>
        <v>8</v>
      </c>
      <c r="L70" s="31">
        <f>Datos!L70</f>
        <v>0.7</v>
      </c>
      <c r="M70" s="31">
        <f>Datos!M70</f>
        <v>2.2999999999999998</v>
      </c>
      <c r="N70" s="31">
        <f>Datos!N70</f>
        <v>8.1395348837209294E-2</v>
      </c>
      <c r="O70" s="31">
        <f>Datos!P70</f>
        <v>0.26744186046511625</v>
      </c>
      <c r="P70" s="28">
        <f>Datos!Q70</f>
        <v>12</v>
      </c>
      <c r="Q70" s="29" t="str">
        <f>Datos!R70</f>
        <v>p. XX</v>
      </c>
      <c r="R70" s="28" t="str">
        <f>Datos!S70</f>
        <v>PDGU04P</v>
      </c>
      <c r="S70" s="30">
        <f>Datos!T70</f>
        <v>4</v>
      </c>
      <c r="T70" s="31">
        <f>Datos!U70</f>
        <v>3.6</v>
      </c>
      <c r="U70" s="31">
        <f>Datos!V70</f>
        <v>8.6</v>
      </c>
      <c r="V70" s="31">
        <f>Datos!W70</f>
        <v>0.41860465116279072</v>
      </c>
      <c r="W70" s="28" t="str">
        <f>Datos!Y70</f>
        <v>Semicircular</v>
      </c>
      <c r="X70" s="28">
        <f>Datos!Z70</f>
        <v>0</v>
      </c>
      <c r="Y70" s="28" t="str">
        <f>Datos!AA70</f>
        <v>Balconcillo</v>
      </c>
      <c r="Z70" s="28" t="str">
        <f>Datos!AB70</f>
        <v>Semicircular</v>
      </c>
      <c r="AA70" s="28">
        <f>Datos!AC70</f>
        <v>0</v>
      </c>
      <c r="AB70" s="28" t="str">
        <f>Datos!AD70</f>
        <v>Balconcillo</v>
      </c>
    </row>
    <row r="71" spans="2:28" s="15" customFormat="1" ht="30">
      <c r="B71" s="28">
        <f>Datos!B71</f>
        <v>9</v>
      </c>
      <c r="C71" s="28">
        <f>Datos!C71</f>
        <v>12</v>
      </c>
      <c r="D71" s="28" t="str">
        <f>Datos!D71</f>
        <v xml:space="preserve">Puente de Don Guarín </v>
      </c>
      <c r="E71" s="28" t="str">
        <f>Datos!E71</f>
        <v>PDGU</v>
      </c>
      <c r="F71" s="110"/>
      <c r="G71" s="28" t="str">
        <f>Datos!G71</f>
        <v>PDGU05A</v>
      </c>
      <c r="H71" s="28">
        <f>Datos!H71</f>
        <v>5</v>
      </c>
      <c r="I71" s="28" t="str">
        <f>Datos!I71</f>
        <v>Escarzano</v>
      </c>
      <c r="J71" s="30">
        <f>Datos!J71</f>
        <v>7.3</v>
      </c>
      <c r="K71" s="31">
        <f>Datos!K71</f>
        <v>8</v>
      </c>
      <c r="L71" s="31">
        <f>Datos!L71</f>
        <v>0.67</v>
      </c>
      <c r="M71" s="31">
        <f>Datos!M71</f>
        <v>2</v>
      </c>
      <c r="N71" s="31">
        <f>Datos!N71</f>
        <v>9.1780821917808231E-2</v>
      </c>
      <c r="O71" s="31">
        <f>Datos!P71</f>
        <v>0.27397260273972601</v>
      </c>
      <c r="P71" s="28">
        <f>Datos!Q71</f>
        <v>12</v>
      </c>
      <c r="Q71" s="29" t="str">
        <f>Datos!R71</f>
        <v>p. XX</v>
      </c>
      <c r="R71" s="28" t="str">
        <f>Datos!S71</f>
        <v>PDGU05P</v>
      </c>
      <c r="S71" s="30">
        <f>Datos!T71</f>
        <v>5</v>
      </c>
      <c r="T71" s="31">
        <f>Datos!U71</f>
        <v>3.2</v>
      </c>
      <c r="U71" s="31">
        <f>Datos!V71</f>
        <v>7.3</v>
      </c>
      <c r="V71" s="31">
        <f>Datos!W71</f>
        <v>0.43835616438356168</v>
      </c>
      <c r="W71" s="28" t="str">
        <f>Datos!Y71</f>
        <v>Semicircular</v>
      </c>
      <c r="X71" s="28">
        <f>Datos!Z71</f>
        <v>0</v>
      </c>
      <c r="Y71" s="28" t="str">
        <f>Datos!AA71</f>
        <v>Balconcillo</v>
      </c>
      <c r="Z71" s="28" t="str">
        <f>Datos!AB71</f>
        <v>Semicircular</v>
      </c>
      <c r="AA71" s="28">
        <f>Datos!AC71</f>
        <v>0</v>
      </c>
      <c r="AB71" s="28" t="str">
        <f>Datos!AD71</f>
        <v>Balconcillo</v>
      </c>
    </row>
    <row r="72" spans="2:28" s="15" customFormat="1" ht="30">
      <c r="B72" s="28">
        <f>Datos!B72</f>
        <v>9</v>
      </c>
      <c r="C72" s="28">
        <f>Datos!C72</f>
        <v>12</v>
      </c>
      <c r="D72" s="28" t="str">
        <f>Datos!D72</f>
        <v xml:space="preserve">Puente de Don Guarín </v>
      </c>
      <c r="E72" s="28" t="str">
        <f>Datos!E72</f>
        <v>PDGU</v>
      </c>
      <c r="F72" s="110"/>
      <c r="G72" s="28" t="str">
        <f>Datos!G72</f>
        <v>PDGU06A</v>
      </c>
      <c r="H72" s="28">
        <f>Datos!H72</f>
        <v>6</v>
      </c>
      <c r="I72" s="28" t="str">
        <f>Datos!I72</f>
        <v>Escarzano</v>
      </c>
      <c r="J72" s="30">
        <f>Datos!J72</f>
        <v>5.2</v>
      </c>
      <c r="K72" s="31">
        <f>Datos!K72</f>
        <v>8</v>
      </c>
      <c r="L72" s="31">
        <f>Datos!L72</f>
        <v>0.68</v>
      </c>
      <c r="M72" s="31">
        <f>Datos!M72</f>
        <v>1.8</v>
      </c>
      <c r="N72" s="31">
        <f>Datos!N72</f>
        <v>0.13076923076923078</v>
      </c>
      <c r="O72" s="31">
        <f>Datos!P72</f>
        <v>0.34615384615384615</v>
      </c>
      <c r="P72" s="28">
        <f>Datos!Q72</f>
        <v>0</v>
      </c>
      <c r="Q72" s="29">
        <f>Datos!R72</f>
        <v>0</v>
      </c>
      <c r="R72" s="28">
        <f>Datos!S72</f>
        <v>0</v>
      </c>
      <c r="S72" s="30">
        <f>Datos!T72</f>
        <v>0</v>
      </c>
      <c r="T72" s="31">
        <f>Datos!U72</f>
        <v>0</v>
      </c>
      <c r="U72" s="31">
        <f>Datos!V72</f>
        <v>0</v>
      </c>
      <c r="V72" s="31">
        <f>Datos!W72</f>
        <v>0</v>
      </c>
      <c r="W72" s="28">
        <f>Datos!Y72</f>
        <v>0</v>
      </c>
      <c r="X72" s="28">
        <f>Datos!Z72</f>
        <v>0</v>
      </c>
      <c r="Y72" s="28">
        <f>Datos!AA72</f>
        <v>0</v>
      </c>
      <c r="Z72" s="28">
        <f>Datos!AB72</f>
        <v>0</v>
      </c>
      <c r="AA72" s="28">
        <f>Datos!AC72</f>
        <v>0</v>
      </c>
      <c r="AB72" s="28">
        <f>Datos!AD72</f>
        <v>0</v>
      </c>
    </row>
    <row r="73" spans="2:28" s="16" customFormat="1" ht="45">
      <c r="B73" s="28">
        <f>Datos!B73</f>
        <v>10</v>
      </c>
      <c r="C73" s="28">
        <f>Datos!C73</f>
        <v>5</v>
      </c>
      <c r="D73" s="28" t="str">
        <f>Datos!D73</f>
        <v>Puente de Puentecillas.</v>
      </c>
      <c r="E73" s="28" t="str">
        <f>Datos!E73</f>
        <v>PPCL</v>
      </c>
      <c r="F73" s="110"/>
      <c r="G73" s="28" t="str">
        <f>Datos!G73</f>
        <v>PPCL01A</v>
      </c>
      <c r="H73" s="28">
        <f>Datos!H73</f>
        <v>1</v>
      </c>
      <c r="I73" s="28" t="str">
        <f>Datos!I73</f>
        <v>Medio Punto</v>
      </c>
      <c r="J73" s="30">
        <f>Datos!J73</f>
        <v>7</v>
      </c>
      <c r="K73" s="31">
        <f>Datos!K73</f>
        <v>4.2</v>
      </c>
      <c r="L73" s="31">
        <f>Datos!L73</f>
        <v>0.41</v>
      </c>
      <c r="M73" s="31">
        <f>Datos!M73</f>
        <v>3.5</v>
      </c>
      <c r="N73" s="31">
        <f>Datos!N73</f>
        <v>5.8571428571428566E-2</v>
      </c>
      <c r="O73" s="31">
        <f>Datos!P73</f>
        <v>0.5</v>
      </c>
      <c r="P73" s="28">
        <f>Datos!Q73</f>
        <v>5</v>
      </c>
      <c r="Q73" s="29" t="str">
        <f>Datos!R73</f>
        <v>p. XVI</v>
      </c>
      <c r="R73" s="28" t="str">
        <f>Datos!S73</f>
        <v>PPCL01P</v>
      </c>
      <c r="S73" s="30">
        <f>Datos!T73</f>
        <v>1</v>
      </c>
      <c r="T73" s="31">
        <f>Datos!U73</f>
        <v>4.3</v>
      </c>
      <c r="U73" s="31">
        <f>Datos!V73</f>
        <v>7</v>
      </c>
      <c r="V73" s="31">
        <f>Datos!W73</f>
        <v>0.61428571428571421</v>
      </c>
      <c r="W73" s="28" t="str">
        <f>Datos!Y73</f>
        <v>Semicircular</v>
      </c>
      <c r="X73" s="28">
        <f>Datos!Z73</f>
        <v>0</v>
      </c>
      <c r="Y73" s="28" t="str">
        <f>Datos!AA73</f>
        <v>Balconcillo</v>
      </c>
      <c r="Z73" s="28" t="str">
        <f>Datos!AB73</f>
        <v>Rectangular</v>
      </c>
      <c r="AA73" s="28">
        <f>Datos!AC73</f>
        <v>0</v>
      </c>
      <c r="AB73" s="28" t="str">
        <f>Datos!AD73</f>
        <v>Balconcillo</v>
      </c>
    </row>
    <row r="74" spans="2:28" s="16" customFormat="1" ht="45">
      <c r="B74" s="28">
        <f>Datos!B74</f>
        <v>10</v>
      </c>
      <c r="C74" s="28">
        <f>Datos!C74</f>
        <v>5</v>
      </c>
      <c r="D74" s="28" t="str">
        <f>Datos!D74</f>
        <v>Puente de Puentecillas.</v>
      </c>
      <c r="E74" s="28" t="str">
        <f>Datos!E74</f>
        <v>PPCL</v>
      </c>
      <c r="F74" s="110"/>
      <c r="G74" s="28" t="str">
        <f>Datos!G74</f>
        <v>PPCL02A</v>
      </c>
      <c r="H74" s="28">
        <f>Datos!H74</f>
        <v>2</v>
      </c>
      <c r="I74" s="28" t="str">
        <f>Datos!I74</f>
        <v>Medio Punto</v>
      </c>
      <c r="J74" s="30">
        <f>Datos!J74</f>
        <v>7</v>
      </c>
      <c r="K74" s="31">
        <f>Datos!K74</f>
        <v>4.2</v>
      </c>
      <c r="L74" s="31">
        <f>Datos!L74</f>
        <v>0.4</v>
      </c>
      <c r="M74" s="31">
        <f>Datos!M74</f>
        <v>3.5</v>
      </c>
      <c r="N74" s="31">
        <f>Datos!N74</f>
        <v>5.7142857142857148E-2</v>
      </c>
      <c r="O74" s="31">
        <f>Datos!P74</f>
        <v>0.5</v>
      </c>
      <c r="P74" s="28">
        <f>Datos!Q74</f>
        <v>5</v>
      </c>
      <c r="Q74" s="29" t="str">
        <f>Datos!R74</f>
        <v>p. XVI</v>
      </c>
      <c r="R74" s="28" t="str">
        <f>Datos!S74</f>
        <v>PPCL02P</v>
      </c>
      <c r="S74" s="30">
        <f>Datos!T74</f>
        <v>2</v>
      </c>
      <c r="T74" s="31">
        <f>Datos!U74</f>
        <v>4.8</v>
      </c>
      <c r="U74" s="31">
        <f>Datos!V74</f>
        <v>8.3000000000000007</v>
      </c>
      <c r="V74" s="31">
        <f>Datos!W74</f>
        <v>0.57831325301204817</v>
      </c>
      <c r="W74" s="28" t="str">
        <f>Datos!Y74</f>
        <v>Semicircular</v>
      </c>
      <c r="X74" s="28">
        <f>Datos!Z74</f>
        <v>0</v>
      </c>
      <c r="Y74" s="28" t="str">
        <f>Datos!AA74</f>
        <v>Balconcillo</v>
      </c>
      <c r="Z74" s="28" t="str">
        <f>Datos!AB74</f>
        <v>No tiene</v>
      </c>
      <c r="AA74" s="28">
        <f>Datos!AC74</f>
        <v>0</v>
      </c>
      <c r="AB74" s="28" t="str">
        <f>Datos!AD74</f>
        <v>No tiene</v>
      </c>
    </row>
    <row r="75" spans="2:28" s="16" customFormat="1" ht="45">
      <c r="B75" s="28">
        <f>Datos!B75</f>
        <v>10</v>
      </c>
      <c r="C75" s="28">
        <f>Datos!C75</f>
        <v>5</v>
      </c>
      <c r="D75" s="28" t="str">
        <f>Datos!D75</f>
        <v>Puente de Puentecillas.</v>
      </c>
      <c r="E75" s="28" t="str">
        <f>Datos!E75</f>
        <v>PPCL</v>
      </c>
      <c r="F75" s="110"/>
      <c r="G75" s="28" t="str">
        <f>Datos!G75</f>
        <v>PPCL03A</v>
      </c>
      <c r="H75" s="28">
        <f>Datos!H75</f>
        <v>3</v>
      </c>
      <c r="I75" s="28" t="str">
        <f>Datos!I75</f>
        <v>Medio Punto</v>
      </c>
      <c r="J75" s="30">
        <f>Datos!J75</f>
        <v>8.3000000000000007</v>
      </c>
      <c r="K75" s="31">
        <f>Datos!K75</f>
        <v>4.2</v>
      </c>
      <c r="L75" s="31">
        <f>Datos!L75</f>
        <v>0.48</v>
      </c>
      <c r="M75" s="31">
        <f>Datos!M75</f>
        <v>4.1500000000000004</v>
      </c>
      <c r="N75" s="31">
        <f>Datos!N75</f>
        <v>5.7831325301204814E-2</v>
      </c>
      <c r="O75" s="31">
        <f>Datos!P75</f>
        <v>0.5</v>
      </c>
      <c r="P75" s="28">
        <f>Datos!Q75</f>
        <v>5</v>
      </c>
      <c r="Q75" s="29" t="str">
        <f>Datos!R75</f>
        <v>p. XVI</v>
      </c>
      <c r="R75" s="28" t="str">
        <f>Datos!S75</f>
        <v>PPCL03P</v>
      </c>
      <c r="S75" s="30">
        <f>Datos!T75</f>
        <v>3</v>
      </c>
      <c r="T75" s="31">
        <f>Datos!U75</f>
        <v>10.029999999999999</v>
      </c>
      <c r="U75" s="31">
        <f>Datos!V75</f>
        <v>14.6</v>
      </c>
      <c r="V75" s="31">
        <f>Datos!W75</f>
        <v>0.68698630136986294</v>
      </c>
      <c r="W75" s="28" t="str">
        <f>Datos!Y75</f>
        <v>Semicircular</v>
      </c>
      <c r="X75" s="28">
        <f>Datos!Z75</f>
        <v>0</v>
      </c>
      <c r="Y75" s="28" t="str">
        <f>Datos!AA75</f>
        <v>Balconcillo</v>
      </c>
      <c r="Z75" s="28" t="str">
        <f>Datos!AB75</f>
        <v>Semicircular</v>
      </c>
      <c r="AA75" s="28">
        <f>Datos!AC75</f>
        <v>0</v>
      </c>
      <c r="AB75" s="28" t="str">
        <f>Datos!AD75</f>
        <v>Balconcillo</v>
      </c>
    </row>
    <row r="76" spans="2:28" s="16" customFormat="1" ht="45">
      <c r="B76" s="28">
        <f>Datos!B76</f>
        <v>10</v>
      </c>
      <c r="C76" s="28">
        <f>Datos!C76</f>
        <v>9</v>
      </c>
      <c r="D76" s="28" t="str">
        <f>Datos!D76</f>
        <v>Puente de Puentecillas.</v>
      </c>
      <c r="E76" s="28" t="str">
        <f>Datos!E76</f>
        <v>PPCL</v>
      </c>
      <c r="F76" s="111"/>
      <c r="G76" s="28" t="str">
        <f>Datos!G76</f>
        <v>PPCL04A</v>
      </c>
      <c r="H76" s="28">
        <f>Datos!H76</f>
        <v>4</v>
      </c>
      <c r="I76" s="28" t="str">
        <f>Datos!I76</f>
        <v>Escarzano</v>
      </c>
      <c r="J76" s="30">
        <f>Datos!J76</f>
        <v>14.6</v>
      </c>
      <c r="K76" s="31">
        <f>Datos!K76</f>
        <v>2.4</v>
      </c>
      <c r="L76" s="31">
        <f>Datos!L76</f>
        <v>0.49</v>
      </c>
      <c r="M76" s="31">
        <f>Datos!M76</f>
        <v>5.2</v>
      </c>
      <c r="N76" s="31">
        <f>Datos!N76</f>
        <v>3.3561643835616439E-2</v>
      </c>
      <c r="O76" s="31">
        <f>Datos!P76</f>
        <v>0.35616438356164387</v>
      </c>
      <c r="P76" s="28">
        <f>Datos!Q76</f>
        <v>1</v>
      </c>
      <c r="Q76" s="29" t="str">
        <f>Datos!R76</f>
        <v>XI</v>
      </c>
      <c r="R76" s="28" t="str">
        <f>Datos!S76</f>
        <v>PPCL04P</v>
      </c>
      <c r="S76" s="30">
        <f>Datos!T76</f>
        <v>4</v>
      </c>
      <c r="T76" s="31">
        <f>Datos!U76</f>
        <v>3.3</v>
      </c>
      <c r="U76" s="31">
        <f>Datos!V76</f>
        <v>14.6</v>
      </c>
      <c r="V76" s="31">
        <f>Datos!W76</f>
        <v>0.22602739726027396</v>
      </c>
      <c r="W76" s="28" t="str">
        <f>Datos!Y76</f>
        <v>Triangular</v>
      </c>
      <c r="X76" s="28">
        <f>Datos!Z76</f>
        <v>0</v>
      </c>
      <c r="Y76" s="28" t="str">
        <f>Datos!AA76</f>
        <v>Balconcillo</v>
      </c>
      <c r="Z76" s="28" t="str">
        <f>Datos!AB76</f>
        <v>Trapezoidal</v>
      </c>
      <c r="AA76" s="28">
        <f>Datos!AC76</f>
        <v>0</v>
      </c>
      <c r="AB76" s="28" t="str">
        <f>Datos!AD76</f>
        <v>Balconcillo</v>
      </c>
    </row>
    <row r="77" spans="2:28" s="16" customFormat="1" ht="45">
      <c r="B77" s="56">
        <f>Datos!B77</f>
        <v>10</v>
      </c>
      <c r="C77" s="56">
        <f>Datos!C77</f>
        <v>1</v>
      </c>
      <c r="D77" s="56" t="str">
        <f>Datos!D77</f>
        <v>Puente de Puentecillas.</v>
      </c>
      <c r="E77" s="56" t="str">
        <f>Datos!E77</f>
        <v>PPCL</v>
      </c>
      <c r="F77" s="117" t="str">
        <f>Datos!F77</f>
        <v>XI</v>
      </c>
      <c r="G77" s="56" t="str">
        <f>Datos!G77</f>
        <v>PPCL05A</v>
      </c>
      <c r="H77" s="56">
        <f>Datos!H77</f>
        <v>5</v>
      </c>
      <c r="I77" s="56" t="str">
        <f>Datos!I77</f>
        <v>Medio Punto</v>
      </c>
      <c r="J77" s="58">
        <f>Datos!J77</f>
        <v>10.1</v>
      </c>
      <c r="K77" s="59">
        <f>Datos!K77</f>
        <v>2.4</v>
      </c>
      <c r="L77" s="59">
        <f>Datos!L77</f>
        <v>0.49</v>
      </c>
      <c r="M77" s="59">
        <f>Datos!M77</f>
        <v>5.05</v>
      </c>
      <c r="N77" s="59">
        <f>Datos!N77</f>
        <v>4.8514851485148516E-2</v>
      </c>
      <c r="O77" s="59">
        <f>Datos!P77</f>
        <v>0.5</v>
      </c>
      <c r="P77" s="56">
        <f>Datos!Q77</f>
        <v>1</v>
      </c>
      <c r="Q77" s="57" t="str">
        <f>Datos!R77</f>
        <v>XI</v>
      </c>
      <c r="R77" s="56" t="str">
        <f>Datos!S77</f>
        <v>PPCL05P</v>
      </c>
      <c r="S77" s="58">
        <f>Datos!T77</f>
        <v>5</v>
      </c>
      <c r="T77" s="59">
        <f>Datos!U77</f>
        <v>1.8</v>
      </c>
      <c r="U77" s="59">
        <f>Datos!V77</f>
        <v>10.1</v>
      </c>
      <c r="V77" s="59">
        <f>Datos!W77</f>
        <v>0.17821782178217824</v>
      </c>
      <c r="W77" s="56" t="str">
        <f>Datos!Y77</f>
        <v>Triangular</v>
      </c>
      <c r="X77" s="56">
        <f>Datos!Z77</f>
        <v>0</v>
      </c>
      <c r="Y77" s="56" t="str">
        <f>Datos!AA77</f>
        <v>Balconcillo</v>
      </c>
      <c r="Z77" s="56" t="str">
        <f>Datos!AB77</f>
        <v>No tiene</v>
      </c>
      <c r="AA77" s="56">
        <f>Datos!AC77</f>
        <v>0</v>
      </c>
      <c r="AB77" s="56" t="str">
        <f>Datos!AD77</f>
        <v>No tiene</v>
      </c>
    </row>
    <row r="78" spans="2:28" s="16" customFormat="1" ht="45">
      <c r="B78" s="56">
        <f>Datos!B78</f>
        <v>10</v>
      </c>
      <c r="C78" s="56">
        <f>Datos!C78</f>
        <v>1</v>
      </c>
      <c r="D78" s="56" t="str">
        <f>Datos!D78</f>
        <v>Puente de Puentecillas.</v>
      </c>
      <c r="E78" s="56" t="str">
        <f>Datos!E78</f>
        <v>PPCL</v>
      </c>
      <c r="F78" s="118"/>
      <c r="G78" s="56" t="str">
        <f>Datos!G78</f>
        <v>PPCL06A</v>
      </c>
      <c r="H78" s="56">
        <f>Datos!H78</f>
        <v>6</v>
      </c>
      <c r="I78" s="56" t="str">
        <f>Datos!I78</f>
        <v>Medio Punto</v>
      </c>
      <c r="J78" s="58">
        <f>Datos!J78</f>
        <v>6.5</v>
      </c>
      <c r="K78" s="59">
        <f>Datos!K78</f>
        <v>2.4</v>
      </c>
      <c r="L78" s="59">
        <f>Datos!L78</f>
        <v>0.49</v>
      </c>
      <c r="M78" s="59">
        <f>Datos!M78</f>
        <v>3.25</v>
      </c>
      <c r="N78" s="59">
        <f>Datos!N78</f>
        <v>7.5384615384615383E-2</v>
      </c>
      <c r="O78" s="59">
        <f>Datos!P78</f>
        <v>0.5</v>
      </c>
      <c r="P78" s="56">
        <f>Datos!Q78</f>
        <v>0</v>
      </c>
      <c r="Q78" s="57">
        <f>Datos!R78</f>
        <v>0</v>
      </c>
      <c r="R78" s="56">
        <f>Datos!S78</f>
        <v>0</v>
      </c>
      <c r="S78" s="58">
        <f>Datos!T78</f>
        <v>0</v>
      </c>
      <c r="T78" s="59">
        <f>Datos!U78</f>
        <v>0</v>
      </c>
      <c r="U78" s="59">
        <f>Datos!V78</f>
        <v>0</v>
      </c>
      <c r="V78" s="59">
        <f>Datos!W78</f>
        <v>0</v>
      </c>
      <c r="W78" s="56">
        <f>Datos!Y78</f>
        <v>0</v>
      </c>
      <c r="X78" s="56">
        <f>Datos!Z78</f>
        <v>0</v>
      </c>
      <c r="Y78" s="56">
        <f>Datos!AA78</f>
        <v>0</v>
      </c>
      <c r="Z78" s="56">
        <f>Datos!AB78</f>
        <v>0</v>
      </c>
      <c r="AA78" s="56">
        <f>Datos!AC78</f>
        <v>0</v>
      </c>
      <c r="AB78" s="56">
        <f>Datos!AD78</f>
        <v>0</v>
      </c>
    </row>
    <row r="79" spans="2:28" s="17" customFormat="1" ht="30">
      <c r="B79" s="56">
        <f>Datos!B79</f>
        <v>11</v>
      </c>
      <c r="C79" s="56">
        <f>Datos!C79</f>
        <v>3</v>
      </c>
      <c r="D79" s="56" t="str">
        <f>Datos!D79</f>
        <v>Puente Mayor.</v>
      </c>
      <c r="E79" s="56" t="str">
        <f>Datos!E79</f>
        <v>PMYR</v>
      </c>
      <c r="F79" s="118"/>
      <c r="G79" s="56" t="str">
        <f>Datos!G79</f>
        <v>PMYR01A</v>
      </c>
      <c r="H79" s="56">
        <f>Datos!H79</f>
        <v>1</v>
      </c>
      <c r="I79" s="56" t="str">
        <f>Datos!I79</f>
        <v>Medio Punto</v>
      </c>
      <c r="J79" s="58">
        <f>Datos!J79</f>
        <v>9</v>
      </c>
      <c r="K79" s="59">
        <f>Datos!K79</f>
        <v>10</v>
      </c>
      <c r="L79" s="59">
        <f>Datos!L79</f>
        <v>0.79</v>
      </c>
      <c r="M79" s="59">
        <f>Datos!M79</f>
        <v>4.5</v>
      </c>
      <c r="N79" s="59">
        <f>Datos!N79</f>
        <v>8.7777777777777788E-2</v>
      </c>
      <c r="O79" s="59">
        <f>Datos!P79</f>
        <v>0.5</v>
      </c>
      <c r="P79" s="56">
        <f>Datos!Q79</f>
        <v>11</v>
      </c>
      <c r="Q79" s="57" t="str">
        <f>Datos!R79</f>
        <v>XIX</v>
      </c>
      <c r="R79" s="56" t="str">
        <f>Datos!S79</f>
        <v>PMYR01P</v>
      </c>
      <c r="S79" s="58">
        <f>Datos!T79</f>
        <v>1</v>
      </c>
      <c r="T79" s="59">
        <f>Datos!U79</f>
        <v>5</v>
      </c>
      <c r="U79" s="59">
        <f>Datos!V79</f>
        <v>10.5</v>
      </c>
      <c r="V79" s="59">
        <f>Datos!W79</f>
        <v>0.47619047619047616</v>
      </c>
      <c r="W79" s="56" t="str">
        <f>Datos!Y79</f>
        <v>Semicircular</v>
      </c>
      <c r="X79" s="56">
        <f>Datos!Z79</f>
        <v>0</v>
      </c>
      <c r="Y79" s="56" t="str">
        <f>Datos!AA79</f>
        <v>Balconcillo</v>
      </c>
      <c r="Z79" s="56" t="str">
        <f>Datos!AB79</f>
        <v>Semicircular</v>
      </c>
      <c r="AA79" s="56">
        <f>Datos!AC79</f>
        <v>0</v>
      </c>
      <c r="AB79" s="56" t="str">
        <f>Datos!AD79</f>
        <v>Balconcillo</v>
      </c>
    </row>
    <row r="80" spans="2:28" s="17" customFormat="1" ht="30">
      <c r="B80" s="56">
        <f>Datos!B80</f>
        <v>11</v>
      </c>
      <c r="C80" s="56">
        <f>Datos!C80</f>
        <v>3</v>
      </c>
      <c r="D80" s="56" t="str">
        <f>Datos!D80</f>
        <v>Puente Mayor.</v>
      </c>
      <c r="E80" s="56" t="str">
        <f>Datos!E80</f>
        <v>PMYR</v>
      </c>
      <c r="F80" s="118"/>
      <c r="G80" s="56" t="str">
        <f>Datos!G80</f>
        <v>PMYR02A</v>
      </c>
      <c r="H80" s="56">
        <f>Datos!H80</f>
        <v>2</v>
      </c>
      <c r="I80" s="56" t="str">
        <f>Datos!I80</f>
        <v>Medio Punto</v>
      </c>
      <c r="J80" s="58">
        <f>Datos!J80</f>
        <v>10.5</v>
      </c>
      <c r="K80" s="59">
        <f>Datos!K80</f>
        <v>10</v>
      </c>
      <c r="L80" s="59">
        <f>Datos!L80</f>
        <v>0.82</v>
      </c>
      <c r="M80" s="59">
        <f>Datos!M80</f>
        <v>5.25</v>
      </c>
      <c r="N80" s="59">
        <f>Datos!N80</f>
        <v>7.8095238095238093E-2</v>
      </c>
      <c r="O80" s="59">
        <f>Datos!P80</f>
        <v>0.5</v>
      </c>
      <c r="P80" s="56">
        <f>Datos!Q80</f>
        <v>11</v>
      </c>
      <c r="Q80" s="57" t="str">
        <f>Datos!R80</f>
        <v>XIX</v>
      </c>
      <c r="R80" s="56" t="str">
        <f>Datos!S80</f>
        <v>PMYR02P</v>
      </c>
      <c r="S80" s="58">
        <f>Datos!T80</f>
        <v>2</v>
      </c>
      <c r="T80" s="59">
        <f>Datos!U80</f>
        <v>4.2</v>
      </c>
      <c r="U80" s="59">
        <f>Datos!V80</f>
        <v>10.5</v>
      </c>
      <c r="V80" s="59">
        <f>Datos!W80</f>
        <v>0.4</v>
      </c>
      <c r="W80" s="56" t="str">
        <f>Datos!Y80</f>
        <v>Semicircular</v>
      </c>
      <c r="X80" s="56">
        <f>Datos!Z80</f>
        <v>0</v>
      </c>
      <c r="Y80" s="56" t="str">
        <f>Datos!AA80</f>
        <v>Balconcillo</v>
      </c>
      <c r="Z80" s="56" t="str">
        <f>Datos!AB80</f>
        <v>Semicircular</v>
      </c>
      <c r="AA80" s="56">
        <f>Datos!AC80</f>
        <v>0</v>
      </c>
      <c r="AB80" s="56" t="str">
        <f>Datos!AD80</f>
        <v>Balconcillo</v>
      </c>
    </row>
    <row r="81" spans="2:28" s="17" customFormat="1" ht="30">
      <c r="B81" s="56">
        <f>Datos!B81</f>
        <v>11</v>
      </c>
      <c r="C81" s="56">
        <f>Datos!C81</f>
        <v>3</v>
      </c>
      <c r="D81" s="56" t="str">
        <f>Datos!D81</f>
        <v>Puente Mayor.</v>
      </c>
      <c r="E81" s="56" t="str">
        <f>Datos!E81</f>
        <v>PMYR</v>
      </c>
      <c r="F81" s="118"/>
      <c r="G81" s="56" t="str">
        <f>Datos!G81</f>
        <v>PMYR03A</v>
      </c>
      <c r="H81" s="56">
        <f>Datos!H81</f>
        <v>3</v>
      </c>
      <c r="I81" s="56" t="str">
        <f>Datos!I81</f>
        <v>Medio Punto</v>
      </c>
      <c r="J81" s="58">
        <f>Datos!J81</f>
        <v>9.8000000000000007</v>
      </c>
      <c r="K81" s="59">
        <f>Datos!K81</f>
        <v>10</v>
      </c>
      <c r="L81" s="59">
        <f>Datos!L81</f>
        <v>0.72</v>
      </c>
      <c r="M81" s="59">
        <f>Datos!M81</f>
        <v>4.9000000000000004</v>
      </c>
      <c r="N81" s="59">
        <f>Datos!N81</f>
        <v>7.3469387755102034E-2</v>
      </c>
      <c r="O81" s="59">
        <f>Datos!P81</f>
        <v>0.5</v>
      </c>
      <c r="P81" s="56">
        <f>Datos!Q81</f>
        <v>11</v>
      </c>
      <c r="Q81" s="57" t="str">
        <f>Datos!R81</f>
        <v>XIX</v>
      </c>
      <c r="R81" s="56" t="str">
        <f>Datos!S81</f>
        <v>PMYR03P</v>
      </c>
      <c r="S81" s="58">
        <f>Datos!T81</f>
        <v>3</v>
      </c>
      <c r="T81" s="59">
        <f>Datos!U81</f>
        <v>4.7</v>
      </c>
      <c r="U81" s="59">
        <f>Datos!V81</f>
        <v>9.8000000000000007</v>
      </c>
      <c r="V81" s="59">
        <f>Datos!W81</f>
        <v>0.47959183673469385</v>
      </c>
      <c r="W81" s="56" t="str">
        <f>Datos!Y81</f>
        <v>Semicircular</v>
      </c>
      <c r="X81" s="56">
        <f>Datos!Z81</f>
        <v>0</v>
      </c>
      <c r="Y81" s="56" t="str">
        <f>Datos!AA81</f>
        <v>Balconcillo</v>
      </c>
      <c r="Z81" s="56" t="str">
        <f>Datos!AB81</f>
        <v>Semicircular</v>
      </c>
      <c r="AA81" s="56">
        <f>Datos!AC81</f>
        <v>0</v>
      </c>
      <c r="AB81" s="56" t="str">
        <f>Datos!AD81</f>
        <v>Balconcillo</v>
      </c>
    </row>
    <row r="82" spans="2:28" s="17" customFormat="1" ht="30">
      <c r="B82" s="56">
        <f>Datos!B82</f>
        <v>11</v>
      </c>
      <c r="C82" s="56">
        <f>Datos!C82</f>
        <v>3</v>
      </c>
      <c r="D82" s="56" t="str">
        <f>Datos!D82</f>
        <v>Puente Mayor.</v>
      </c>
      <c r="E82" s="56" t="str">
        <f>Datos!E82</f>
        <v>PMYR</v>
      </c>
      <c r="F82" s="118"/>
      <c r="G82" s="56" t="str">
        <f>Datos!G82</f>
        <v>PMYR04A</v>
      </c>
      <c r="H82" s="56">
        <f>Datos!H82</f>
        <v>4</v>
      </c>
      <c r="I82" s="56" t="str">
        <f>Datos!I82</f>
        <v>Medio Punto</v>
      </c>
      <c r="J82" s="58">
        <f>Datos!J82</f>
        <v>7.7</v>
      </c>
      <c r="K82" s="59">
        <f>Datos!K82</f>
        <v>10</v>
      </c>
      <c r="L82" s="59">
        <f>Datos!L82</f>
        <v>0.69</v>
      </c>
      <c r="M82" s="59">
        <f>Datos!M82</f>
        <v>3.85</v>
      </c>
      <c r="N82" s="59">
        <f>Datos!N82</f>
        <v>8.9610389610389599E-2</v>
      </c>
      <c r="O82" s="59">
        <f>Datos!P82</f>
        <v>0.5</v>
      </c>
      <c r="P82" s="56">
        <f>Datos!Q82</f>
        <v>11</v>
      </c>
      <c r="Q82" s="57" t="str">
        <f>Datos!R82</f>
        <v>XIX</v>
      </c>
      <c r="R82" s="56" t="str">
        <f>Datos!S82</f>
        <v>PMYR04P</v>
      </c>
      <c r="S82" s="58">
        <f>Datos!T82</f>
        <v>4</v>
      </c>
      <c r="T82" s="59">
        <f>Datos!U82</f>
        <v>4.5</v>
      </c>
      <c r="U82" s="59">
        <f>Datos!V82</f>
        <v>8.5</v>
      </c>
      <c r="V82" s="59">
        <f>Datos!W82</f>
        <v>0.52941176470588236</v>
      </c>
      <c r="W82" s="56" t="str">
        <f>Datos!Y82</f>
        <v>Semicircular</v>
      </c>
      <c r="X82" s="56">
        <f>Datos!Z82</f>
        <v>0</v>
      </c>
      <c r="Y82" s="56" t="str">
        <f>Datos!AA82</f>
        <v>Balconcillo</v>
      </c>
      <c r="Z82" s="56" t="str">
        <f>Datos!AB82</f>
        <v>Semicircular</v>
      </c>
      <c r="AA82" s="56">
        <f>Datos!AC82</f>
        <v>0</v>
      </c>
      <c r="AB82" s="56" t="str">
        <f>Datos!AD82</f>
        <v>Balconcillo</v>
      </c>
    </row>
    <row r="83" spans="2:28" s="17" customFormat="1" ht="30">
      <c r="B83" s="56">
        <f>Datos!B83</f>
        <v>11</v>
      </c>
      <c r="C83" s="56">
        <f>Datos!C83</f>
        <v>3</v>
      </c>
      <c r="D83" s="56" t="str">
        <f>Datos!D83</f>
        <v>Puente Mayor.</v>
      </c>
      <c r="E83" s="56" t="str">
        <f>Datos!E83</f>
        <v>PMYR</v>
      </c>
      <c r="F83" s="118"/>
      <c r="G83" s="56" t="str">
        <f>Datos!G83</f>
        <v>PMYR05A</v>
      </c>
      <c r="H83" s="56">
        <f>Datos!H83</f>
        <v>5</v>
      </c>
      <c r="I83" s="56" t="str">
        <f>Datos!I83</f>
        <v>Medio Punto</v>
      </c>
      <c r="J83" s="58">
        <f>Datos!J83</f>
        <v>8.5</v>
      </c>
      <c r="K83" s="59">
        <f>Datos!K83</f>
        <v>10</v>
      </c>
      <c r="L83" s="59">
        <f>Datos!L83</f>
        <v>0.69</v>
      </c>
      <c r="M83" s="59">
        <f>Datos!M83</f>
        <v>4.25</v>
      </c>
      <c r="N83" s="59">
        <f>Datos!N83</f>
        <v>8.1176470588235294E-2</v>
      </c>
      <c r="O83" s="59">
        <f>Datos!P83</f>
        <v>0.5</v>
      </c>
      <c r="P83" s="56">
        <f>Datos!Q83</f>
        <v>11</v>
      </c>
      <c r="Q83" s="57" t="str">
        <f>Datos!R83</f>
        <v>XIX</v>
      </c>
      <c r="R83" s="56" t="str">
        <f>Datos!S83</f>
        <v>PMYR05P</v>
      </c>
      <c r="S83" s="58">
        <f>Datos!T83</f>
        <v>5</v>
      </c>
      <c r="T83" s="59">
        <f>Datos!U83</f>
        <v>5</v>
      </c>
      <c r="U83" s="59">
        <f>Datos!V83</f>
        <v>8.5</v>
      </c>
      <c r="V83" s="59">
        <f>Datos!W83</f>
        <v>0.58823529411764708</v>
      </c>
      <c r="W83" s="56" t="str">
        <f>Datos!Y83</f>
        <v>Semicircular</v>
      </c>
      <c r="X83" s="56">
        <f>Datos!Z83</f>
        <v>0</v>
      </c>
      <c r="Y83" s="56" t="str">
        <f>Datos!AA83</f>
        <v>Balconcillo</v>
      </c>
      <c r="Z83" s="56" t="str">
        <f>Datos!AB83</f>
        <v>Semicircular</v>
      </c>
      <c r="AA83" s="56">
        <f>Datos!AC83</f>
        <v>0</v>
      </c>
      <c r="AB83" s="56" t="str">
        <f>Datos!AD83</f>
        <v>Balconcillo</v>
      </c>
    </row>
    <row r="84" spans="2:28" s="17" customFormat="1" ht="30">
      <c r="B84" s="56">
        <f>Datos!B84</f>
        <v>11</v>
      </c>
      <c r="C84" s="56">
        <f>Datos!C84</f>
        <v>3</v>
      </c>
      <c r="D84" s="56" t="str">
        <f>Datos!D84</f>
        <v>Puente Mayor.</v>
      </c>
      <c r="E84" s="56" t="str">
        <f>Datos!E84</f>
        <v>PMYR</v>
      </c>
      <c r="F84" s="119"/>
      <c r="G84" s="56" t="str">
        <f>Datos!G84</f>
        <v>PMYR06A</v>
      </c>
      <c r="H84" s="56">
        <f>Datos!H84</f>
        <v>6</v>
      </c>
      <c r="I84" s="56" t="str">
        <f>Datos!I84</f>
        <v>Medio Punto</v>
      </c>
      <c r="J84" s="58">
        <f>Datos!J84</f>
        <v>7.7</v>
      </c>
      <c r="K84" s="59">
        <f>Datos!K84</f>
        <v>10</v>
      </c>
      <c r="L84" s="59">
        <f>Datos!L84</f>
        <v>0.69</v>
      </c>
      <c r="M84" s="59">
        <f>Datos!M84</f>
        <v>3.85</v>
      </c>
      <c r="N84" s="59">
        <f>Datos!N84</f>
        <v>8.9610389610389599E-2</v>
      </c>
      <c r="O84" s="59">
        <f>Datos!P84</f>
        <v>0.5</v>
      </c>
      <c r="P84" s="56">
        <f>Datos!Q84</f>
        <v>11</v>
      </c>
      <c r="Q84" s="57" t="str">
        <f>Datos!R84</f>
        <v>XIX</v>
      </c>
      <c r="R84" s="56" t="str">
        <f>Datos!S84</f>
        <v>PMYR06P</v>
      </c>
      <c r="S84" s="58">
        <f>Datos!T84</f>
        <v>6</v>
      </c>
      <c r="T84" s="59">
        <f>Datos!U84</f>
        <v>4.5</v>
      </c>
      <c r="U84" s="59">
        <f>Datos!V84</f>
        <v>7.7</v>
      </c>
      <c r="V84" s="59">
        <f>Datos!W84</f>
        <v>0.58441558441558439</v>
      </c>
      <c r="W84" s="56" t="str">
        <f>Datos!Y84</f>
        <v>Semicircular</v>
      </c>
      <c r="X84" s="56">
        <f>Datos!Z84</f>
        <v>0</v>
      </c>
      <c r="Y84" s="56" t="str">
        <f>Datos!AA84</f>
        <v>Balconcillo</v>
      </c>
      <c r="Z84" s="56" t="str">
        <f>Datos!AB84</f>
        <v>Semicircular</v>
      </c>
      <c r="AA84" s="56">
        <f>Datos!AC84</f>
        <v>0</v>
      </c>
      <c r="AB84" s="56" t="str">
        <f>Datos!AD84</f>
        <v>Balconcillo</v>
      </c>
    </row>
    <row r="85" spans="2:28" s="17" customFormat="1" ht="30">
      <c r="B85" s="28">
        <f>Datos!B85</f>
        <v>11</v>
      </c>
      <c r="C85" s="28">
        <f>Datos!C85</f>
        <v>3</v>
      </c>
      <c r="D85" s="28" t="str">
        <f>Datos!D85</f>
        <v>Puente Mayor.</v>
      </c>
      <c r="E85" s="28" t="str">
        <f>Datos!E85</f>
        <v>PMYR</v>
      </c>
      <c r="F85" s="109" t="str">
        <f>Datos!F85</f>
        <v>XIII</v>
      </c>
      <c r="G85" s="28" t="str">
        <f>Datos!G85</f>
        <v>PMYR07A</v>
      </c>
      <c r="H85" s="28">
        <f>Datos!H85</f>
        <v>7</v>
      </c>
      <c r="I85" s="28" t="str">
        <f>Datos!I85</f>
        <v>Medio Punto</v>
      </c>
      <c r="J85" s="30">
        <f>Datos!J85</f>
        <v>7.5</v>
      </c>
      <c r="K85" s="31">
        <f>Datos!K85</f>
        <v>10</v>
      </c>
      <c r="L85" s="31">
        <f>Datos!L85</f>
        <v>0.69</v>
      </c>
      <c r="M85" s="31">
        <f>Datos!M85</f>
        <v>3.75</v>
      </c>
      <c r="N85" s="31">
        <f>Datos!N85</f>
        <v>9.1999999999999998E-2</v>
      </c>
      <c r="O85" s="31">
        <f>Datos!P85</f>
        <v>0.5</v>
      </c>
      <c r="P85" s="28">
        <f>Datos!Q85</f>
        <v>11</v>
      </c>
      <c r="Q85" s="29" t="str">
        <f>Datos!R85</f>
        <v>XIX</v>
      </c>
      <c r="R85" s="28" t="str">
        <f>Datos!S85</f>
        <v>PMYR07P</v>
      </c>
      <c r="S85" s="30">
        <f>Datos!T85</f>
        <v>7</v>
      </c>
      <c r="T85" s="31">
        <f>Datos!U85</f>
        <v>4.5</v>
      </c>
      <c r="U85" s="31">
        <f>Datos!V85</f>
        <v>8.5</v>
      </c>
      <c r="V85" s="31">
        <f>Datos!W85</f>
        <v>0.52941176470588236</v>
      </c>
      <c r="W85" s="28" t="str">
        <f>Datos!Y85</f>
        <v>Semicircular</v>
      </c>
      <c r="X85" s="28">
        <f>Datos!Z85</f>
        <v>0</v>
      </c>
      <c r="Y85" s="28" t="str">
        <f>Datos!AA85</f>
        <v>Balconcillo</v>
      </c>
      <c r="Z85" s="28" t="str">
        <f>Datos!AB85</f>
        <v>Semicircular</v>
      </c>
      <c r="AA85" s="28">
        <f>Datos!AC85</f>
        <v>0</v>
      </c>
      <c r="AB85" s="28" t="str">
        <f>Datos!AD85</f>
        <v>Balconcillo</v>
      </c>
    </row>
    <row r="86" spans="2:28" s="17" customFormat="1" ht="30">
      <c r="B86" s="28">
        <f>Datos!B86</f>
        <v>11</v>
      </c>
      <c r="C86" s="28">
        <f>Datos!C86</f>
        <v>3</v>
      </c>
      <c r="D86" s="28" t="str">
        <f>Datos!D86</f>
        <v>Puente Mayor.</v>
      </c>
      <c r="E86" s="28" t="str">
        <f>Datos!E86</f>
        <v>PMYR</v>
      </c>
      <c r="F86" s="110"/>
      <c r="G86" s="28" t="str">
        <f>Datos!G86</f>
        <v>PMYR08A</v>
      </c>
      <c r="H86" s="28">
        <f>Datos!H86</f>
        <v>8</v>
      </c>
      <c r="I86" s="28" t="str">
        <f>Datos!I86</f>
        <v>Medio Punto</v>
      </c>
      <c r="J86" s="30">
        <f>Datos!J86</f>
        <v>8.5</v>
      </c>
      <c r="K86" s="31">
        <f>Datos!K86</f>
        <v>10</v>
      </c>
      <c r="L86" s="31">
        <f>Datos!L86</f>
        <v>0.69</v>
      </c>
      <c r="M86" s="31">
        <f>Datos!M86</f>
        <v>4.25</v>
      </c>
      <c r="N86" s="31">
        <f>Datos!N86</f>
        <v>8.1176470588235294E-2</v>
      </c>
      <c r="O86" s="31">
        <f>Datos!P86</f>
        <v>0.5</v>
      </c>
      <c r="P86" s="28">
        <f>Datos!Q86</f>
        <v>11</v>
      </c>
      <c r="Q86" s="29">
        <f>Datos!R86</f>
        <v>0</v>
      </c>
      <c r="R86" s="28">
        <f>Datos!S86</f>
        <v>0</v>
      </c>
      <c r="S86" s="30">
        <f>Datos!T86</f>
        <v>0</v>
      </c>
      <c r="T86" s="31">
        <f>Datos!U86</f>
        <v>0</v>
      </c>
      <c r="U86" s="31">
        <f>Datos!V86</f>
        <v>0</v>
      </c>
      <c r="V86" s="31">
        <f>Datos!W86</f>
        <v>0</v>
      </c>
      <c r="W86" s="28">
        <f>Datos!Y86</f>
        <v>0</v>
      </c>
      <c r="X86" s="28">
        <f>Datos!Z86</f>
        <v>0</v>
      </c>
      <c r="Y86" s="28">
        <f>Datos!AA86</f>
        <v>0</v>
      </c>
      <c r="Z86" s="28">
        <f>Datos!AB86</f>
        <v>0</v>
      </c>
      <c r="AA86" s="28">
        <f>Datos!AC86</f>
        <v>0</v>
      </c>
      <c r="AB86" s="28">
        <f>Datos!AD86</f>
        <v>0</v>
      </c>
    </row>
    <row r="87" spans="2:28" s="18" customFormat="1" ht="45">
      <c r="B87" s="28">
        <f>Datos!B87</f>
        <v>12</v>
      </c>
      <c r="C87" s="28">
        <f>Datos!C87</f>
        <v>8</v>
      </c>
      <c r="D87" s="28" t="str">
        <f>Datos!D87</f>
        <v>Puente en Villamuriel de Cerrato.</v>
      </c>
      <c r="E87" s="28" t="str">
        <f>Datos!E87</f>
        <v>PVMC</v>
      </c>
      <c r="F87" s="110"/>
      <c r="G87" s="28" t="str">
        <f>Datos!G87</f>
        <v>PVMC01A</v>
      </c>
      <c r="H87" s="28">
        <f>Datos!H87</f>
        <v>1</v>
      </c>
      <c r="I87" s="28" t="str">
        <f>Datos!I87</f>
        <v>Medio Punto</v>
      </c>
      <c r="J87" s="30">
        <f>Datos!J87</f>
        <v>8</v>
      </c>
      <c r="K87" s="31">
        <f>Datos!K87</f>
        <v>4.5</v>
      </c>
      <c r="L87" s="31">
        <f>Datos!L87</f>
        <v>0.65</v>
      </c>
      <c r="M87" s="31">
        <f>Datos!M87</f>
        <v>4</v>
      </c>
      <c r="N87" s="31">
        <f>Datos!N87</f>
        <v>8.1250000000000003E-2</v>
      </c>
      <c r="O87" s="31">
        <f>Datos!P87</f>
        <v>0.5</v>
      </c>
      <c r="P87" s="28">
        <f>Datos!Q87</f>
        <v>8</v>
      </c>
      <c r="Q87" s="29" t="str">
        <f>Datos!R87</f>
        <v>f. XVII</v>
      </c>
      <c r="R87" s="28" t="str">
        <f>Datos!S87</f>
        <v>PVMC01P</v>
      </c>
      <c r="S87" s="30">
        <f>Datos!T87</f>
        <v>1</v>
      </c>
      <c r="T87" s="31">
        <f>Datos!U87</f>
        <v>5</v>
      </c>
      <c r="U87" s="31">
        <f>Datos!V87</f>
        <v>8.1999999999999993</v>
      </c>
      <c r="V87" s="31">
        <f>Datos!W87</f>
        <v>0.60975609756097571</v>
      </c>
      <c r="W87" s="28" t="str">
        <f>Datos!Y87</f>
        <v>Triangular</v>
      </c>
      <c r="X87" s="28">
        <f>Datos!Z87</f>
        <v>0</v>
      </c>
      <c r="Y87" s="28" t="str">
        <f>Datos!AA87</f>
        <v>Plano</v>
      </c>
      <c r="Z87" s="28" t="str">
        <f>Datos!AB87</f>
        <v>No tiene</v>
      </c>
      <c r="AA87" s="28">
        <f>Datos!AC87</f>
        <v>0</v>
      </c>
      <c r="AB87" s="28" t="str">
        <f>Datos!AD87</f>
        <v>No tiene</v>
      </c>
    </row>
    <row r="88" spans="2:28" s="18" customFormat="1" ht="45">
      <c r="B88" s="48">
        <f>Datos!B88</f>
        <v>12</v>
      </c>
      <c r="C88" s="48">
        <f>Datos!C88</f>
        <v>3</v>
      </c>
      <c r="D88" s="48" t="str">
        <f>Datos!D88</f>
        <v>Puente en Villamuriel de Cerrato.</v>
      </c>
      <c r="E88" s="48" t="str">
        <f>Datos!E88</f>
        <v>PVMC</v>
      </c>
      <c r="F88" s="110"/>
      <c r="G88" s="48" t="str">
        <f>Datos!G88</f>
        <v>PVMC02A</v>
      </c>
      <c r="H88" s="48">
        <f>Datos!H88</f>
        <v>2</v>
      </c>
      <c r="I88" s="48" t="str">
        <f>Datos!I88</f>
        <v>Ojival</v>
      </c>
      <c r="J88" s="50">
        <f>Datos!J88</f>
        <v>8.1999999999999993</v>
      </c>
      <c r="K88" s="51">
        <f>Datos!K88</f>
        <v>4.5</v>
      </c>
      <c r="L88" s="51">
        <f>Datos!L88</f>
        <v>0.59</v>
      </c>
      <c r="M88" s="51">
        <f>Datos!M88</f>
        <v>3.7</v>
      </c>
      <c r="N88" s="51">
        <f>Datos!N88</f>
        <v>7.195121951219513E-2</v>
      </c>
      <c r="O88" s="51">
        <f>Datos!P88</f>
        <v>0.45121951219512202</v>
      </c>
      <c r="P88" s="48">
        <f>Datos!Q88</f>
        <v>3</v>
      </c>
      <c r="Q88" s="49" t="str">
        <f>Datos!R88</f>
        <v>XIII</v>
      </c>
      <c r="R88" s="48" t="str">
        <f>Datos!S88</f>
        <v>PVMC02P</v>
      </c>
      <c r="S88" s="50">
        <f>Datos!T88</f>
        <v>2</v>
      </c>
      <c r="T88" s="51">
        <f>Datos!U88</f>
        <v>5</v>
      </c>
      <c r="U88" s="51">
        <f>Datos!V88</f>
        <v>8.5</v>
      </c>
      <c r="V88" s="51">
        <f>Datos!W88</f>
        <v>0.58823529411764708</v>
      </c>
      <c r="W88" s="48" t="str">
        <f>Datos!Y88</f>
        <v>Triangular</v>
      </c>
      <c r="X88" s="48">
        <f>Datos!Z88</f>
        <v>0</v>
      </c>
      <c r="Y88" s="48" t="str">
        <f>Datos!AA88</f>
        <v>Plano</v>
      </c>
      <c r="Z88" s="48" t="str">
        <f>Datos!AB88</f>
        <v>No tiene</v>
      </c>
      <c r="AA88" s="48">
        <f>Datos!AC88</f>
        <v>0</v>
      </c>
      <c r="AB88" s="48" t="str">
        <f>Datos!AD88</f>
        <v>No tiene</v>
      </c>
    </row>
    <row r="89" spans="2:28" s="18" customFormat="1" ht="45">
      <c r="B89" s="48">
        <f>Datos!B89</f>
        <v>12</v>
      </c>
      <c r="C89" s="48">
        <f>Datos!C89</f>
        <v>3</v>
      </c>
      <c r="D89" s="48" t="str">
        <f>Datos!D89</f>
        <v>Puente en Villamuriel de Cerrato.</v>
      </c>
      <c r="E89" s="48" t="str">
        <f>Datos!E89</f>
        <v>PVMC</v>
      </c>
      <c r="F89" s="110"/>
      <c r="G89" s="48" t="str">
        <f>Datos!G89</f>
        <v>PVMC03A</v>
      </c>
      <c r="H89" s="48">
        <f>Datos!H89</f>
        <v>3</v>
      </c>
      <c r="I89" s="48" t="str">
        <f>Datos!I89</f>
        <v>Ojival</v>
      </c>
      <c r="J89" s="50">
        <f>Datos!J89</f>
        <v>8.5</v>
      </c>
      <c r="K89" s="51">
        <f>Datos!K89</f>
        <v>4.5</v>
      </c>
      <c r="L89" s="51">
        <f>Datos!L89</f>
        <v>0.59</v>
      </c>
      <c r="M89" s="51">
        <f>Datos!M89</f>
        <v>4.78</v>
      </c>
      <c r="N89" s="51">
        <f>Datos!N89</f>
        <v>6.9411764705882353E-2</v>
      </c>
      <c r="O89" s="51">
        <f>Datos!P89</f>
        <v>0.56235294117647061</v>
      </c>
      <c r="P89" s="48">
        <f>Datos!Q89</f>
        <v>3</v>
      </c>
      <c r="Q89" s="49" t="str">
        <f>Datos!R89</f>
        <v>XIII</v>
      </c>
      <c r="R89" s="48" t="str">
        <f>Datos!S89</f>
        <v>PVMC03P</v>
      </c>
      <c r="S89" s="50">
        <f>Datos!T89</f>
        <v>3</v>
      </c>
      <c r="T89" s="51">
        <f>Datos!U89</f>
        <v>4.5999999999999996</v>
      </c>
      <c r="U89" s="51">
        <f>Datos!V89</f>
        <v>8.5</v>
      </c>
      <c r="V89" s="51">
        <f>Datos!W89</f>
        <v>0.54117647058823526</v>
      </c>
      <c r="W89" s="48" t="str">
        <f>Datos!Y89</f>
        <v>Triangular</v>
      </c>
      <c r="X89" s="48">
        <f>Datos!Z89</f>
        <v>0</v>
      </c>
      <c r="Y89" s="48" t="str">
        <f>Datos!AA89</f>
        <v>Balconcillo</v>
      </c>
      <c r="Z89" s="48" t="str">
        <f>Datos!AB89</f>
        <v>Rectangular</v>
      </c>
      <c r="AA89" s="48">
        <f>Datos!AC89</f>
        <v>0</v>
      </c>
      <c r="AB89" s="48" t="str">
        <f>Datos!AD89</f>
        <v>Con losetas</v>
      </c>
    </row>
    <row r="90" spans="2:28" s="18" customFormat="1" ht="45">
      <c r="B90" s="48">
        <f>Datos!B90</f>
        <v>12</v>
      </c>
      <c r="C90" s="48">
        <f>Datos!C90</f>
        <v>3</v>
      </c>
      <c r="D90" s="48" t="str">
        <f>Datos!D90</f>
        <v>Puente en Villamuriel de Cerrato.</v>
      </c>
      <c r="E90" s="48" t="str">
        <f>Datos!E90</f>
        <v>PVMC</v>
      </c>
      <c r="F90" s="110"/>
      <c r="G90" s="48" t="str">
        <f>Datos!G90</f>
        <v>PVMC04A</v>
      </c>
      <c r="H90" s="48">
        <f>Datos!H90</f>
        <v>4</v>
      </c>
      <c r="I90" s="48" t="str">
        <f>Datos!I90</f>
        <v>Ojival</v>
      </c>
      <c r="J90" s="50">
        <f>Datos!J90</f>
        <v>8.3000000000000007</v>
      </c>
      <c r="K90" s="51">
        <f>Datos!K90</f>
        <v>4.5</v>
      </c>
      <c r="L90" s="51">
        <f>Datos!L90</f>
        <v>0.56999999999999995</v>
      </c>
      <c r="M90" s="51">
        <f>Datos!M90</f>
        <v>4.9400000000000004</v>
      </c>
      <c r="N90" s="51">
        <f>Datos!N90</f>
        <v>6.8674698795180705E-2</v>
      </c>
      <c r="O90" s="51">
        <f>Datos!P90</f>
        <v>0.59518072289156632</v>
      </c>
      <c r="P90" s="48">
        <f>Datos!Q90</f>
        <v>3</v>
      </c>
      <c r="Q90" s="49" t="str">
        <f>Datos!R90</f>
        <v>XIII</v>
      </c>
      <c r="R90" s="48" t="str">
        <f>Datos!S90</f>
        <v>PVMC04P</v>
      </c>
      <c r="S90" s="50">
        <f>Datos!T90</f>
        <v>4</v>
      </c>
      <c r="T90" s="51">
        <f>Datos!U90</f>
        <v>4.3</v>
      </c>
      <c r="U90" s="51">
        <f>Datos!V90</f>
        <v>8.8000000000000007</v>
      </c>
      <c r="V90" s="51">
        <f>Datos!W90</f>
        <v>0.48863636363636359</v>
      </c>
      <c r="W90" s="48" t="str">
        <f>Datos!Y90</f>
        <v>Triangular</v>
      </c>
      <c r="X90" s="48">
        <f>Datos!Z90</f>
        <v>0</v>
      </c>
      <c r="Y90" s="48" t="str">
        <f>Datos!AA90</f>
        <v>Balconcillo</v>
      </c>
      <c r="Z90" s="48" t="str">
        <f>Datos!AB90</f>
        <v>Rectangular</v>
      </c>
      <c r="AA90" s="48">
        <f>Datos!AC90</f>
        <v>0</v>
      </c>
      <c r="AB90" s="48" t="str">
        <f>Datos!AD90</f>
        <v>Con losetas</v>
      </c>
    </row>
    <row r="91" spans="2:28" s="18" customFormat="1" ht="45">
      <c r="B91" s="48">
        <f>Datos!B91</f>
        <v>12</v>
      </c>
      <c r="C91" s="48">
        <f>Datos!C91</f>
        <v>8</v>
      </c>
      <c r="D91" s="48" t="str">
        <f>Datos!D91</f>
        <v>Puente en Villamuriel de Cerrato.</v>
      </c>
      <c r="E91" s="48" t="str">
        <f>Datos!E91</f>
        <v>PVMC</v>
      </c>
      <c r="F91" s="110"/>
      <c r="G91" s="48" t="str">
        <f>Datos!G91</f>
        <v>PVMC05A</v>
      </c>
      <c r="H91" s="48">
        <f>Datos!H91</f>
        <v>5</v>
      </c>
      <c r="I91" s="48" t="str">
        <f>Datos!I91</f>
        <v>Medio Punto</v>
      </c>
      <c r="J91" s="50">
        <f>Datos!J91</f>
        <v>8.8000000000000007</v>
      </c>
      <c r="K91" s="51">
        <f>Datos!K91</f>
        <v>4.5</v>
      </c>
      <c r="L91" s="51">
        <f>Datos!L91</f>
        <v>0.56999999999999995</v>
      </c>
      <c r="M91" s="51">
        <f>Datos!M91</f>
        <v>4.4000000000000004</v>
      </c>
      <c r="N91" s="51">
        <f>Datos!N91</f>
        <v>6.477272727272726E-2</v>
      </c>
      <c r="O91" s="51">
        <f>Datos!P91</f>
        <v>0.5</v>
      </c>
      <c r="P91" s="48">
        <f>Datos!Q91</f>
        <v>8</v>
      </c>
      <c r="Q91" s="49" t="str">
        <f>Datos!R91</f>
        <v>f. XVII</v>
      </c>
      <c r="R91" s="48" t="str">
        <f>Datos!S91</f>
        <v>PVMC05P</v>
      </c>
      <c r="S91" s="50">
        <f>Datos!T91</f>
        <v>5</v>
      </c>
      <c r="T91" s="51">
        <f>Datos!U91</f>
        <v>4.5</v>
      </c>
      <c r="U91" s="51">
        <f>Datos!V91</f>
        <v>8.8000000000000007</v>
      </c>
      <c r="V91" s="51">
        <f>Datos!W91</f>
        <v>0.51136363636363635</v>
      </c>
      <c r="W91" s="48" t="str">
        <f>Datos!Y91</f>
        <v>Triangular</v>
      </c>
      <c r="X91" s="48">
        <f>Datos!Z91</f>
        <v>0</v>
      </c>
      <c r="Y91" s="48" t="str">
        <f>Datos!AA91</f>
        <v>Balconcillo</v>
      </c>
      <c r="Z91" s="48" t="str">
        <f>Datos!AB91</f>
        <v>Rectangular</v>
      </c>
      <c r="AA91" s="48">
        <f>Datos!AC91</f>
        <v>0</v>
      </c>
      <c r="AB91" s="48" t="str">
        <f>Datos!AD91</f>
        <v>Con losetas</v>
      </c>
    </row>
    <row r="92" spans="2:28" s="18" customFormat="1" ht="45">
      <c r="B92" s="48">
        <f>Datos!B92</f>
        <v>12</v>
      </c>
      <c r="C92" s="48">
        <f>Datos!C92</f>
        <v>8</v>
      </c>
      <c r="D92" s="48" t="str">
        <f>Datos!D92</f>
        <v>Puente en Villamuriel de Cerrato.</v>
      </c>
      <c r="E92" s="48" t="str">
        <f>Datos!E92</f>
        <v>PVMC</v>
      </c>
      <c r="F92" s="110"/>
      <c r="G92" s="48" t="str">
        <f>Datos!G92</f>
        <v>PVMC06A</v>
      </c>
      <c r="H92" s="48">
        <f>Datos!H92</f>
        <v>6</v>
      </c>
      <c r="I92" s="48" t="str">
        <f>Datos!I92</f>
        <v>Medio Punto</v>
      </c>
      <c r="J92" s="50">
        <f>Datos!J92</f>
        <v>8.5</v>
      </c>
      <c r="K92" s="51">
        <f>Datos!K92</f>
        <v>4.5</v>
      </c>
      <c r="L92" s="51">
        <f>Datos!L92</f>
        <v>0.56000000000000005</v>
      </c>
      <c r="M92" s="51">
        <f>Datos!M92</f>
        <v>4.25</v>
      </c>
      <c r="N92" s="51">
        <f>Datos!N92</f>
        <v>6.5882352941176475E-2</v>
      </c>
      <c r="O92" s="51">
        <f>Datos!P92</f>
        <v>0.5</v>
      </c>
      <c r="P92" s="48">
        <f>Datos!Q92</f>
        <v>8</v>
      </c>
      <c r="Q92" s="49" t="str">
        <f>Datos!R92</f>
        <v>f. XVII</v>
      </c>
      <c r="R92" s="48" t="str">
        <f>Datos!S92</f>
        <v>PVMC06P</v>
      </c>
      <c r="S92" s="50">
        <f>Datos!T92</f>
        <v>6</v>
      </c>
      <c r="T92" s="51">
        <f>Datos!U92</f>
        <v>4.5</v>
      </c>
      <c r="U92" s="51">
        <f>Datos!V92</f>
        <v>9.5</v>
      </c>
      <c r="V92" s="51">
        <f>Datos!W92</f>
        <v>0.47368421052631576</v>
      </c>
      <c r="W92" s="48" t="str">
        <f>Datos!Y92</f>
        <v>Triangular</v>
      </c>
      <c r="X92" s="48">
        <f>Datos!Z92</f>
        <v>0</v>
      </c>
      <c r="Y92" s="48" t="str">
        <f>Datos!AA92</f>
        <v>Balconcillo</v>
      </c>
      <c r="Z92" s="48" t="str">
        <f>Datos!AB92</f>
        <v>Rectangular</v>
      </c>
      <c r="AA92" s="48">
        <f>Datos!AC92</f>
        <v>0</v>
      </c>
      <c r="AB92" s="48" t="str">
        <f>Datos!AD92</f>
        <v>Con losetas</v>
      </c>
    </row>
    <row r="93" spans="2:28" s="18" customFormat="1" ht="45">
      <c r="B93" s="48">
        <f>Datos!B93</f>
        <v>12</v>
      </c>
      <c r="C93" s="48">
        <f>Datos!C93</f>
        <v>8</v>
      </c>
      <c r="D93" s="48" t="str">
        <f>Datos!D93</f>
        <v>Puente en Villamuriel de Cerrato.</v>
      </c>
      <c r="E93" s="48" t="str">
        <f>Datos!E93</f>
        <v>PVMC</v>
      </c>
      <c r="F93" s="110"/>
      <c r="G93" s="48" t="str">
        <f>Datos!G93</f>
        <v>PVMC07A</v>
      </c>
      <c r="H93" s="48">
        <f>Datos!H93</f>
        <v>7</v>
      </c>
      <c r="I93" s="48" t="str">
        <f>Datos!I93</f>
        <v>Medio Punto</v>
      </c>
      <c r="J93" s="50">
        <f>Datos!J93</f>
        <v>9.5</v>
      </c>
      <c r="K93" s="51">
        <f>Datos!K93</f>
        <v>4.5</v>
      </c>
      <c r="L93" s="51">
        <f>Datos!L93</f>
        <v>0.55000000000000004</v>
      </c>
      <c r="M93" s="51">
        <f>Datos!M93</f>
        <v>4.75</v>
      </c>
      <c r="N93" s="51">
        <f>Datos!N93</f>
        <v>5.789473684210527E-2</v>
      </c>
      <c r="O93" s="51">
        <f>Datos!P93</f>
        <v>0.5</v>
      </c>
      <c r="P93" s="48">
        <f>Datos!Q93</f>
        <v>8</v>
      </c>
      <c r="Q93" s="49" t="str">
        <f>Datos!R93</f>
        <v>f. XVII</v>
      </c>
      <c r="R93" s="48" t="str">
        <f>Datos!S93</f>
        <v>PVMC07P</v>
      </c>
      <c r="S93" s="50">
        <f>Datos!T93</f>
        <v>7</v>
      </c>
      <c r="T93" s="51">
        <f>Datos!U93</f>
        <v>6</v>
      </c>
      <c r="U93" s="51">
        <f>Datos!V93</f>
        <v>9.5</v>
      </c>
      <c r="V93" s="51">
        <f>Datos!W93</f>
        <v>0.63157894736842102</v>
      </c>
      <c r="W93" s="48" t="str">
        <f>Datos!Y93</f>
        <v>Triangular</v>
      </c>
      <c r="X93" s="48">
        <f>Datos!Z93</f>
        <v>0</v>
      </c>
      <c r="Y93" s="48" t="str">
        <f>Datos!AA93</f>
        <v>Balconcillo</v>
      </c>
      <c r="Z93" s="48" t="str">
        <f>Datos!AB93</f>
        <v>Rectangular</v>
      </c>
      <c r="AA93" s="48">
        <f>Datos!AC93</f>
        <v>0</v>
      </c>
      <c r="AB93" s="48" t="str">
        <f>Datos!AD93</f>
        <v>Con losetas</v>
      </c>
    </row>
    <row r="94" spans="2:28" s="18" customFormat="1" ht="45">
      <c r="B94" s="8">
        <f>Datos!B94</f>
        <v>12</v>
      </c>
      <c r="C94" s="8">
        <f>Datos!C94</f>
        <v>8</v>
      </c>
      <c r="D94" s="8" t="str">
        <f>Datos!D94</f>
        <v>Puente en Villamuriel de Cerrato.</v>
      </c>
      <c r="E94" s="8" t="str">
        <f>Datos!E94</f>
        <v>PVMC</v>
      </c>
      <c r="F94" s="110"/>
      <c r="G94" s="8" t="str">
        <f>Datos!G94</f>
        <v>PVMC08A</v>
      </c>
      <c r="H94" s="8">
        <f>Datos!H94</f>
        <v>8</v>
      </c>
      <c r="I94" s="8" t="str">
        <f>Datos!I94</f>
        <v>Medio Punto</v>
      </c>
      <c r="J94" s="23">
        <f>Datos!J94</f>
        <v>6.85</v>
      </c>
      <c r="K94" s="24">
        <f>Datos!K94</f>
        <v>4.5</v>
      </c>
      <c r="L94" s="24">
        <f>Datos!L94</f>
        <v>0.56999999999999995</v>
      </c>
      <c r="M94" s="24">
        <f>Datos!M94</f>
        <v>3.4249999999999998</v>
      </c>
      <c r="N94" s="24">
        <f>Datos!N94</f>
        <v>8.3211678832116789E-2</v>
      </c>
      <c r="O94" s="24">
        <f>Datos!P94</f>
        <v>0.5</v>
      </c>
      <c r="P94" s="8">
        <f>Datos!Q94</f>
        <v>9</v>
      </c>
      <c r="Q94" s="22" t="str">
        <f>Datos!R94</f>
        <v>p. XVIII</v>
      </c>
      <c r="R94" s="8" t="str">
        <f>Datos!S94</f>
        <v>PVMC08P</v>
      </c>
      <c r="S94" s="23">
        <f>Datos!T94</f>
        <v>8</v>
      </c>
      <c r="T94" s="24">
        <f>Datos!U94</f>
        <v>3.9</v>
      </c>
      <c r="U94" s="24">
        <f>Datos!V94</f>
        <v>9.4</v>
      </c>
      <c r="V94" s="24">
        <f>Datos!W94</f>
        <v>0.41489361702127658</v>
      </c>
      <c r="W94" s="8" t="str">
        <f>Datos!Y94</f>
        <v>Semicircular</v>
      </c>
      <c r="X94" s="8">
        <f>Datos!Z94</f>
        <v>0</v>
      </c>
      <c r="Y94" s="8" t="str">
        <f>Datos!AA94</f>
        <v>Balconcillo</v>
      </c>
      <c r="Z94" s="8" t="str">
        <f>Datos!AB94</f>
        <v>Rectangular</v>
      </c>
      <c r="AA94" s="8">
        <f>Datos!AC94</f>
        <v>0</v>
      </c>
      <c r="AB94" s="8" t="str">
        <f>Datos!AD94</f>
        <v>Con losetas</v>
      </c>
    </row>
    <row r="95" spans="2:28" s="18" customFormat="1" ht="45">
      <c r="B95" s="8">
        <f>Datos!B95</f>
        <v>12</v>
      </c>
      <c r="C95" s="8">
        <f>Datos!C95</f>
        <v>9</v>
      </c>
      <c r="D95" s="8" t="str">
        <f>Datos!D95</f>
        <v>Puente en Villamuriel de Cerrato.</v>
      </c>
      <c r="E95" s="8" t="str">
        <f>Datos!E95</f>
        <v>PVMC</v>
      </c>
      <c r="F95" s="110"/>
      <c r="G95" s="8" t="str">
        <f>Datos!G95</f>
        <v>PVMC09A</v>
      </c>
      <c r="H95" s="8">
        <f>Datos!H95</f>
        <v>9</v>
      </c>
      <c r="I95" s="8" t="str">
        <f>Datos!I95</f>
        <v>Medio Punto</v>
      </c>
      <c r="J95" s="23">
        <f>Datos!J95</f>
        <v>9.4</v>
      </c>
      <c r="K95" s="24">
        <f>Datos!K95</f>
        <v>4.5</v>
      </c>
      <c r="L95" s="24">
        <f>Datos!L95</f>
        <v>0.56999999999999995</v>
      </c>
      <c r="M95" s="24">
        <f>Datos!M95</f>
        <v>4.7</v>
      </c>
      <c r="N95" s="24">
        <f>Datos!N95</f>
        <v>6.0638297872340416E-2</v>
      </c>
      <c r="O95" s="24">
        <f>Datos!P95</f>
        <v>0.5</v>
      </c>
      <c r="P95" s="8">
        <f>Datos!Q95</f>
        <v>9</v>
      </c>
      <c r="Q95" s="22" t="str">
        <f>Datos!R95</f>
        <v>p. XVIII</v>
      </c>
      <c r="R95" s="8" t="str">
        <f>Datos!S95</f>
        <v>PVMC09P</v>
      </c>
      <c r="S95" s="23">
        <f>Datos!T95</f>
        <v>9</v>
      </c>
      <c r="T95" s="24">
        <f>Datos!U95</f>
        <v>3.8</v>
      </c>
      <c r="U95" s="24">
        <f>Datos!V95</f>
        <v>9.4</v>
      </c>
      <c r="V95" s="24">
        <f>Datos!W95</f>
        <v>0.40425531914893614</v>
      </c>
      <c r="W95" s="8" t="str">
        <f>Datos!Y95</f>
        <v>Triangular</v>
      </c>
      <c r="X95" s="8">
        <f>Datos!Z95</f>
        <v>0</v>
      </c>
      <c r="Y95" s="8" t="str">
        <f>Datos!AA95</f>
        <v>Balconcillo</v>
      </c>
      <c r="Z95" s="8" t="str">
        <f>Datos!AB95</f>
        <v>Rectangular</v>
      </c>
      <c r="AA95" s="8">
        <f>Datos!AC95</f>
        <v>0</v>
      </c>
      <c r="AB95" s="8" t="str">
        <f>Datos!AD95</f>
        <v>Balconcillo</v>
      </c>
    </row>
    <row r="96" spans="2:28" s="18" customFormat="1" ht="45">
      <c r="B96" s="8">
        <f>Datos!B96</f>
        <v>12</v>
      </c>
      <c r="C96" s="8">
        <f>Datos!C96</f>
        <v>9</v>
      </c>
      <c r="D96" s="8" t="str">
        <f>Datos!D96</f>
        <v>Puente en Villamuriel de Cerrato.</v>
      </c>
      <c r="E96" s="8" t="str">
        <f>Datos!E96</f>
        <v>PVMC</v>
      </c>
      <c r="F96" s="111"/>
      <c r="G96" s="8" t="str">
        <f>Datos!G96</f>
        <v>PVMC10A</v>
      </c>
      <c r="H96" s="8">
        <f>Datos!H96</f>
        <v>10</v>
      </c>
      <c r="I96" s="8" t="str">
        <f>Datos!I96</f>
        <v>Medio Punto</v>
      </c>
      <c r="J96" s="23">
        <f>Datos!J96</f>
        <v>9.4</v>
      </c>
      <c r="K96" s="24">
        <f>Datos!K96</f>
        <v>4.5</v>
      </c>
      <c r="L96" s="24">
        <f>Datos!L96</f>
        <v>0.57999999999999996</v>
      </c>
      <c r="M96" s="24">
        <f>Datos!M96</f>
        <v>4.7</v>
      </c>
      <c r="N96" s="24">
        <f>Datos!N96</f>
        <v>6.170212765957446E-2</v>
      </c>
      <c r="O96" s="24">
        <f>Datos!P96</f>
        <v>0.5</v>
      </c>
      <c r="P96" s="8">
        <f>Datos!Q96</f>
        <v>9</v>
      </c>
      <c r="Q96" s="22" t="str">
        <f>Datos!R96</f>
        <v>p. XVIII</v>
      </c>
      <c r="R96" s="8" t="str">
        <f>Datos!S96</f>
        <v>PVMC10P</v>
      </c>
      <c r="S96" s="23">
        <f>Datos!T96</f>
        <v>10</v>
      </c>
      <c r="T96" s="24">
        <f>Datos!U96</f>
        <v>3.6</v>
      </c>
      <c r="U96" s="24">
        <f>Datos!V96</f>
        <v>9.4</v>
      </c>
      <c r="V96" s="24">
        <f>Datos!W96</f>
        <v>0.38297872340425532</v>
      </c>
      <c r="W96" s="8" t="str">
        <f>Datos!Y96</f>
        <v>Semicircular</v>
      </c>
      <c r="X96" s="8">
        <f>Datos!Z96</f>
        <v>0</v>
      </c>
      <c r="Y96" s="8" t="str">
        <f>Datos!AA96</f>
        <v>Balconcillo</v>
      </c>
      <c r="Z96" s="8" t="str">
        <f>Datos!AB96</f>
        <v>Rectangular</v>
      </c>
      <c r="AA96" s="8">
        <f>Datos!AC96</f>
        <v>0</v>
      </c>
      <c r="AB96" s="8" t="str">
        <f>Datos!AD96</f>
        <v>Balconcillo</v>
      </c>
    </row>
    <row r="97" spans="2:28" s="18" customFormat="1" ht="45">
      <c r="B97" s="44">
        <f>Datos!B97</f>
        <v>12</v>
      </c>
      <c r="C97" s="44">
        <f>Datos!C97</f>
        <v>9</v>
      </c>
      <c r="D97" s="44" t="str">
        <f>Datos!D97</f>
        <v>Puente en Villamuriel de Cerrato.</v>
      </c>
      <c r="E97" s="44" t="str">
        <f>Datos!E97</f>
        <v>PVMC</v>
      </c>
      <c r="F97" s="120" t="str">
        <f>Datos!F97</f>
        <v>p. XVIII</v>
      </c>
      <c r="G97" s="44" t="str">
        <f>Datos!G97</f>
        <v>PVMC11A</v>
      </c>
      <c r="H97" s="44">
        <f>Datos!H97</f>
        <v>11</v>
      </c>
      <c r="I97" s="44" t="str">
        <f>Datos!I97</f>
        <v>Medio Punto</v>
      </c>
      <c r="J97" s="46">
        <f>Datos!J97</f>
        <v>9</v>
      </c>
      <c r="K97" s="47">
        <f>Datos!K97</f>
        <v>4.5</v>
      </c>
      <c r="L97" s="47">
        <f>Datos!L97</f>
        <v>0.57999999999999996</v>
      </c>
      <c r="M97" s="47">
        <f>Datos!M97</f>
        <v>4.5</v>
      </c>
      <c r="N97" s="47">
        <f>Datos!N97</f>
        <v>6.4444444444444443E-2</v>
      </c>
      <c r="O97" s="47">
        <f>Datos!P97</f>
        <v>0.5</v>
      </c>
      <c r="P97" s="44">
        <f>Datos!Q97</f>
        <v>0</v>
      </c>
      <c r="Q97" s="45">
        <f>Datos!R97</f>
        <v>0</v>
      </c>
      <c r="R97" s="44">
        <f>Datos!S97</f>
        <v>0</v>
      </c>
      <c r="S97" s="46">
        <f>Datos!T97</f>
        <v>0</v>
      </c>
      <c r="T97" s="47">
        <f>Datos!U97</f>
        <v>0</v>
      </c>
      <c r="U97" s="47">
        <f>Datos!V97</f>
        <v>0</v>
      </c>
      <c r="V97" s="47">
        <f>Datos!W97</f>
        <v>0</v>
      </c>
      <c r="W97" s="44">
        <f>Datos!Y97</f>
        <v>0</v>
      </c>
      <c r="X97" s="44">
        <f>Datos!Z97</f>
        <v>0</v>
      </c>
      <c r="Y97" s="44">
        <f>Datos!AA97</f>
        <v>0</v>
      </c>
      <c r="Z97" s="44">
        <f>Datos!AB97</f>
        <v>0</v>
      </c>
      <c r="AA97" s="44">
        <f>Datos!AC97</f>
        <v>0</v>
      </c>
      <c r="AB97" s="44">
        <f>Datos!AD97</f>
        <v>0</v>
      </c>
    </row>
    <row r="98" spans="2:28" s="5" customFormat="1" ht="45">
      <c r="B98" s="69">
        <f>Datos!B98</f>
        <v>13</v>
      </c>
      <c r="C98" s="69">
        <f>Datos!C98</f>
        <v>13</v>
      </c>
      <c r="D98" s="4" t="str">
        <f>Datos!D98</f>
        <v>Puente de San Isidro en Dueñas.</v>
      </c>
      <c r="E98" s="4" t="str">
        <f>Datos!E98</f>
        <v>PSID</v>
      </c>
      <c r="F98" s="121"/>
      <c r="G98" s="4" t="str">
        <f>Datos!G98</f>
        <v>PSID01A</v>
      </c>
      <c r="H98" s="69">
        <f>Datos!H98</f>
        <v>1</v>
      </c>
      <c r="I98" s="4" t="str">
        <f>Datos!I98</f>
        <v>Escarzano</v>
      </c>
      <c r="J98" s="71">
        <f>Datos!J98</f>
        <v>14.7</v>
      </c>
      <c r="K98" s="72">
        <f>Datos!K98</f>
        <v>9.6</v>
      </c>
      <c r="L98" s="72">
        <f>Datos!L98</f>
        <v>0.74</v>
      </c>
      <c r="M98" s="72">
        <f>Datos!M98</f>
        <v>3.05</v>
      </c>
      <c r="N98" s="72">
        <f>Datos!N98</f>
        <v>5.0340136054421773E-2</v>
      </c>
      <c r="O98" s="72">
        <f>Datos!P98</f>
        <v>0.20748299319727892</v>
      </c>
      <c r="P98" s="69">
        <f>Datos!Q98</f>
        <v>13</v>
      </c>
      <c r="Q98" s="70" t="str">
        <f>Datos!R98</f>
        <v>m. XX</v>
      </c>
      <c r="R98" s="4" t="str">
        <f>Datos!S98</f>
        <v>PSID01P</v>
      </c>
      <c r="S98" s="71">
        <f>Datos!T98</f>
        <v>1</v>
      </c>
      <c r="T98" s="72">
        <f>Datos!U98</f>
        <v>2.6</v>
      </c>
      <c r="U98" s="72">
        <f>Datos!V98</f>
        <v>14.7</v>
      </c>
      <c r="V98" s="72">
        <f>Datos!W98</f>
        <v>0.17687074829931973</v>
      </c>
      <c r="W98" s="4" t="str">
        <f>Datos!Y98</f>
        <v>Semicircular</v>
      </c>
      <c r="X98" s="4">
        <f>Datos!Z98</f>
        <v>0</v>
      </c>
      <c r="Y98" s="4" t="str">
        <f>Datos!AA98</f>
        <v>Sombrerete cónico</v>
      </c>
      <c r="Z98" s="4" t="str">
        <f>Datos!AB98</f>
        <v>Semicircular</v>
      </c>
      <c r="AA98" s="4">
        <f>Datos!AC98</f>
        <v>0</v>
      </c>
      <c r="AB98" s="4" t="str">
        <f>Datos!AD98</f>
        <v>Sombrerete cónico</v>
      </c>
    </row>
    <row r="99" spans="2:28" s="5" customFormat="1" ht="45">
      <c r="B99" s="69">
        <f>Datos!B99</f>
        <v>13</v>
      </c>
      <c r="C99" s="69">
        <f>Datos!C99</f>
        <v>13</v>
      </c>
      <c r="D99" s="4" t="str">
        <f>Datos!D99</f>
        <v>Puente de San Isidro en Dueñas.</v>
      </c>
      <c r="E99" s="4" t="str">
        <f>Datos!E99</f>
        <v>PSID</v>
      </c>
      <c r="F99" s="121"/>
      <c r="G99" s="4" t="str">
        <f>Datos!G99</f>
        <v>PSID02A</v>
      </c>
      <c r="H99" s="69">
        <f>Datos!H99</f>
        <v>2</v>
      </c>
      <c r="I99" s="4" t="str">
        <f>Datos!I99</f>
        <v>Escarzano</v>
      </c>
      <c r="J99" s="71">
        <f>Datos!J99</f>
        <v>14.7</v>
      </c>
      <c r="K99" s="72">
        <f>Datos!K99</f>
        <v>9.6</v>
      </c>
      <c r="L99" s="72">
        <f>Datos!L99</f>
        <v>0.74</v>
      </c>
      <c r="M99" s="72">
        <f>Datos!M99</f>
        <v>3.05</v>
      </c>
      <c r="N99" s="72">
        <f>Datos!N99</f>
        <v>5.0340136054421773E-2</v>
      </c>
      <c r="O99" s="72">
        <f>Datos!P99</f>
        <v>0.20748299319727892</v>
      </c>
      <c r="P99" s="69">
        <f>Datos!Q99</f>
        <v>13</v>
      </c>
      <c r="Q99" s="70" t="str">
        <f>Datos!R99</f>
        <v>m. XX</v>
      </c>
      <c r="R99" s="4" t="str">
        <f>Datos!S99</f>
        <v>PSID02P</v>
      </c>
      <c r="S99" s="71">
        <f>Datos!T99</f>
        <v>2</v>
      </c>
      <c r="T99" s="72">
        <f>Datos!U99</f>
        <v>2.6</v>
      </c>
      <c r="U99" s="72">
        <f>Datos!V99</f>
        <v>14.7</v>
      </c>
      <c r="V99" s="72">
        <f>Datos!W99</f>
        <v>0.17687074829931973</v>
      </c>
      <c r="W99" s="4" t="str">
        <f>Datos!Y99</f>
        <v>Semicircular</v>
      </c>
      <c r="X99" s="4">
        <f>Datos!Z99</f>
        <v>0</v>
      </c>
      <c r="Y99" s="4" t="str">
        <f>Datos!AA99</f>
        <v>Sombrerete cónico</v>
      </c>
      <c r="Z99" s="4" t="str">
        <f>Datos!AB99</f>
        <v>Semicircular</v>
      </c>
      <c r="AA99" s="4">
        <f>Datos!AC99</f>
        <v>0</v>
      </c>
      <c r="AB99" s="4" t="str">
        <f>Datos!AD99</f>
        <v>Sombrerete cónico</v>
      </c>
    </row>
    <row r="100" spans="2:28" s="5" customFormat="1" ht="45">
      <c r="B100" s="69">
        <f>Datos!B100</f>
        <v>13</v>
      </c>
      <c r="C100" s="69">
        <f>Datos!C100</f>
        <v>13</v>
      </c>
      <c r="D100" s="4" t="str">
        <f>Datos!D100</f>
        <v>Puente de San Isidro en Dueñas.</v>
      </c>
      <c r="E100" s="4" t="str">
        <f>Datos!E100</f>
        <v>PSID</v>
      </c>
      <c r="F100" s="122"/>
      <c r="G100" s="4" t="str">
        <f>Datos!G100</f>
        <v>PSID03A</v>
      </c>
      <c r="H100" s="69">
        <f>Datos!H100</f>
        <v>3</v>
      </c>
      <c r="I100" s="4" t="str">
        <f>Datos!I100</f>
        <v>Escarzano</v>
      </c>
      <c r="J100" s="71">
        <f>Datos!J100</f>
        <v>14.7</v>
      </c>
      <c r="K100" s="72">
        <f>Datos!K100</f>
        <v>9.6</v>
      </c>
      <c r="L100" s="72">
        <f>Datos!L100</f>
        <v>0.74</v>
      </c>
      <c r="M100" s="72">
        <f>Datos!M100</f>
        <v>3.05</v>
      </c>
      <c r="N100" s="72">
        <f>Datos!N100</f>
        <v>5.0340136054421773E-2</v>
      </c>
      <c r="O100" s="72">
        <f>Datos!P100</f>
        <v>0.20748299319727892</v>
      </c>
      <c r="P100" s="69">
        <f>Datos!Q100</f>
        <v>0</v>
      </c>
      <c r="Q100" s="70">
        <f>Datos!R100</f>
        <v>0</v>
      </c>
      <c r="R100" s="4">
        <f>Datos!S100</f>
        <v>0</v>
      </c>
      <c r="S100" s="71">
        <f>Datos!T100</f>
        <v>0</v>
      </c>
      <c r="T100" s="72">
        <f>Datos!U100</f>
        <v>0</v>
      </c>
      <c r="U100" s="72">
        <f>Datos!V100</f>
        <v>0</v>
      </c>
      <c r="V100" s="72">
        <f>Datos!W100</f>
        <v>0</v>
      </c>
      <c r="W100" s="4">
        <f>Datos!Y100</f>
        <v>0</v>
      </c>
      <c r="X100" s="4">
        <f>Datos!Z100</f>
        <v>0</v>
      </c>
      <c r="Y100" s="4">
        <f>Datos!AA100</f>
        <v>0</v>
      </c>
      <c r="Z100" s="4">
        <f>Datos!AB100</f>
        <v>0</v>
      </c>
      <c r="AA100" s="4">
        <f>Datos!AC100</f>
        <v>0</v>
      </c>
      <c r="AB100" s="4">
        <f>Datos!AD100</f>
        <v>0</v>
      </c>
    </row>
  </sheetData>
  <mergeCells count="12">
    <mergeCell ref="F97:F100"/>
    <mergeCell ref="F5:F10"/>
    <mergeCell ref="F11:F12"/>
    <mergeCell ref="F13:F15"/>
    <mergeCell ref="F16:F18"/>
    <mergeCell ref="F20:F41"/>
    <mergeCell ref="F42:F52"/>
    <mergeCell ref="F53:F56"/>
    <mergeCell ref="F57:F67"/>
    <mergeCell ref="F68:F76"/>
    <mergeCell ref="F77:F84"/>
    <mergeCell ref="F85:F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AD100"/>
  <sheetViews>
    <sheetView workbookViewId="0">
      <selection activeCell="B4" sqref="B4:W90"/>
    </sheetView>
  </sheetViews>
  <sheetFormatPr baseColWidth="10" defaultRowHeight="15"/>
  <cols>
    <col min="1" max="1" width="11.42578125" style="1"/>
    <col min="2" max="5" width="11.42578125" style="1" customWidth="1"/>
    <col min="6" max="9" width="11.42578125" style="1" hidden="1" customWidth="1"/>
    <col min="10" max="10" width="11.42578125" style="3" hidden="1" customWidth="1"/>
    <col min="11" max="16" width="11.42578125" style="2" hidden="1" customWidth="1"/>
    <col min="17" max="17" width="0" style="1" hidden="1" customWidth="1"/>
    <col min="18" max="19" width="11.42578125" style="1"/>
    <col min="20" max="20" width="11.42578125" style="3" hidden="1" customWidth="1"/>
    <col min="21" max="22" width="11.42578125" style="2" hidden="1" customWidth="1"/>
    <col min="23" max="24" width="11.42578125" style="2"/>
    <col min="25" max="16384" width="11.42578125" style="1"/>
  </cols>
  <sheetData>
    <row r="4" spans="2:30" ht="51.75">
      <c r="B4" s="19" t="s">
        <v>257</v>
      </c>
      <c r="C4" s="19" t="s">
        <v>258</v>
      </c>
      <c r="D4" s="19" t="s">
        <v>0</v>
      </c>
      <c r="E4" s="19" t="s">
        <v>158</v>
      </c>
      <c r="F4" s="19" t="s">
        <v>254</v>
      </c>
      <c r="G4" s="19" t="s">
        <v>60</v>
      </c>
      <c r="H4" s="19" t="s">
        <v>5</v>
      </c>
      <c r="I4" s="19" t="s">
        <v>8</v>
      </c>
      <c r="J4" s="20" t="s">
        <v>24</v>
      </c>
      <c r="K4" s="21" t="s">
        <v>6</v>
      </c>
      <c r="L4" s="21" t="s">
        <v>7</v>
      </c>
      <c r="M4" s="21" t="s">
        <v>20</v>
      </c>
      <c r="N4" s="75" t="s">
        <v>18</v>
      </c>
      <c r="O4" s="21" t="s">
        <v>264</v>
      </c>
      <c r="P4" s="21" t="s">
        <v>19</v>
      </c>
      <c r="Q4" s="19" t="s">
        <v>259</v>
      </c>
      <c r="R4" s="19" t="s">
        <v>255</v>
      </c>
      <c r="S4" s="19" t="s">
        <v>59</v>
      </c>
      <c r="T4" s="20" t="s">
        <v>1</v>
      </c>
      <c r="U4" s="21" t="s">
        <v>21</v>
      </c>
      <c r="V4" s="21" t="s">
        <v>22</v>
      </c>
      <c r="W4" s="21" t="s">
        <v>23</v>
      </c>
      <c r="X4" s="20" t="s">
        <v>263</v>
      </c>
      <c r="Y4" s="19" t="s">
        <v>9</v>
      </c>
      <c r="Z4" s="19" t="s">
        <v>10</v>
      </c>
      <c r="AA4" s="19" t="s">
        <v>11</v>
      </c>
      <c r="AB4" s="19" t="s">
        <v>13</v>
      </c>
      <c r="AC4" s="19" t="s">
        <v>14</v>
      </c>
      <c r="AD4" s="19" t="s">
        <v>12</v>
      </c>
    </row>
    <row r="5" spans="2:30" s="9" customFormat="1" ht="45">
      <c r="B5" s="52">
        <v>10</v>
      </c>
      <c r="C5" s="52">
        <v>1</v>
      </c>
      <c r="D5" s="52" t="s">
        <v>48</v>
      </c>
      <c r="E5" s="52" t="s">
        <v>52</v>
      </c>
      <c r="F5" s="53" t="s">
        <v>260</v>
      </c>
      <c r="G5" s="52" t="s">
        <v>134</v>
      </c>
      <c r="H5" s="52">
        <v>5</v>
      </c>
      <c r="I5" s="52" t="s">
        <v>27</v>
      </c>
      <c r="J5" s="55">
        <v>10.1</v>
      </c>
      <c r="K5" s="55">
        <v>2.4</v>
      </c>
      <c r="L5" s="55">
        <v>0.49</v>
      </c>
      <c r="M5" s="55">
        <f>J5/2</f>
        <v>5.05</v>
      </c>
      <c r="N5" s="76">
        <f t="shared" ref="N5:N36" si="0">L5/J5</f>
        <v>4.8514851485148516E-2</v>
      </c>
      <c r="O5" s="55">
        <v>1</v>
      </c>
      <c r="P5" s="55">
        <f t="shared" ref="P5:P36" si="1">M5/J5</f>
        <v>0.5</v>
      </c>
      <c r="Q5" s="52">
        <v>1</v>
      </c>
      <c r="R5" s="115" t="s">
        <v>260</v>
      </c>
      <c r="S5" s="52" t="s">
        <v>224</v>
      </c>
      <c r="T5" s="54">
        <v>5</v>
      </c>
      <c r="U5" s="55">
        <v>1.8</v>
      </c>
      <c r="V5" s="55">
        <v>10.1</v>
      </c>
      <c r="W5" s="55">
        <f t="shared" ref="W5:W36" si="2">U5/V5</f>
        <v>0.17821782178217824</v>
      </c>
      <c r="X5" s="54">
        <v>1</v>
      </c>
      <c r="Y5" s="52" t="s">
        <v>32</v>
      </c>
      <c r="Z5" s="52"/>
      <c r="AA5" s="52" t="s">
        <v>33</v>
      </c>
      <c r="AB5" s="52" t="s">
        <v>56</v>
      </c>
      <c r="AC5" s="52"/>
      <c r="AD5" s="52" t="s">
        <v>56</v>
      </c>
    </row>
    <row r="6" spans="2:30" s="9" customFormat="1" ht="45">
      <c r="B6" s="52">
        <v>10</v>
      </c>
      <c r="C6" s="52">
        <v>9</v>
      </c>
      <c r="D6" s="52" t="s">
        <v>48</v>
      </c>
      <c r="E6" s="52" t="s">
        <v>52</v>
      </c>
      <c r="F6" s="53" t="s">
        <v>245</v>
      </c>
      <c r="G6" s="52" t="s">
        <v>133</v>
      </c>
      <c r="H6" s="52">
        <v>4</v>
      </c>
      <c r="I6" s="52" t="s">
        <v>15</v>
      </c>
      <c r="J6" s="55">
        <v>14.6</v>
      </c>
      <c r="K6" s="55">
        <v>2.4</v>
      </c>
      <c r="L6" s="55">
        <v>0.49</v>
      </c>
      <c r="M6" s="55">
        <v>5.2</v>
      </c>
      <c r="N6" s="76">
        <f t="shared" si="0"/>
        <v>3.3561643835616439E-2</v>
      </c>
      <c r="O6" s="55">
        <v>67</v>
      </c>
      <c r="P6" s="55">
        <f t="shared" si="1"/>
        <v>0.35616438356164387</v>
      </c>
      <c r="Q6" s="52">
        <v>1</v>
      </c>
      <c r="R6" s="116"/>
      <c r="S6" s="52" t="s">
        <v>223</v>
      </c>
      <c r="T6" s="54">
        <v>4</v>
      </c>
      <c r="U6" s="55">
        <v>3.3</v>
      </c>
      <c r="V6" s="55">
        <v>14.6</v>
      </c>
      <c r="W6" s="55">
        <f t="shared" si="2"/>
        <v>0.22602739726027396</v>
      </c>
      <c r="X6" s="54">
        <v>2</v>
      </c>
      <c r="Y6" s="52" t="s">
        <v>32</v>
      </c>
      <c r="Z6" s="52"/>
      <c r="AA6" s="52" t="s">
        <v>33</v>
      </c>
      <c r="AB6" s="52" t="s">
        <v>57</v>
      </c>
      <c r="AC6" s="52"/>
      <c r="AD6" s="52" t="s">
        <v>33</v>
      </c>
    </row>
    <row r="7" spans="2:30" s="9" customFormat="1" ht="45">
      <c r="B7" s="32">
        <v>5</v>
      </c>
      <c r="C7" s="32">
        <v>2</v>
      </c>
      <c r="D7" s="32" t="s">
        <v>36</v>
      </c>
      <c r="E7" s="32" t="s">
        <v>37</v>
      </c>
      <c r="F7" s="33" t="s">
        <v>261</v>
      </c>
      <c r="G7" s="32" t="s">
        <v>93</v>
      </c>
      <c r="H7" s="32">
        <v>3</v>
      </c>
      <c r="I7" s="32" t="s">
        <v>27</v>
      </c>
      <c r="J7" s="35">
        <v>8.4</v>
      </c>
      <c r="K7" s="35">
        <v>5.5</v>
      </c>
      <c r="L7" s="35">
        <v>0.7</v>
      </c>
      <c r="M7" s="35">
        <f t="shared" ref="M7:M13" si="3">J7/2</f>
        <v>4.2</v>
      </c>
      <c r="N7" s="77">
        <f t="shared" si="0"/>
        <v>8.3333333333333329E-2</v>
      </c>
      <c r="O7" s="35">
        <v>7</v>
      </c>
      <c r="P7" s="35">
        <f t="shared" si="1"/>
        <v>0.5</v>
      </c>
      <c r="Q7" s="32">
        <v>2</v>
      </c>
      <c r="R7" s="112" t="s">
        <v>250</v>
      </c>
      <c r="S7" s="32" t="s">
        <v>188</v>
      </c>
      <c r="T7" s="34">
        <v>3</v>
      </c>
      <c r="U7" s="35">
        <v>3.6</v>
      </c>
      <c r="V7" s="35">
        <v>10</v>
      </c>
      <c r="W7" s="35">
        <f t="shared" si="2"/>
        <v>0.36</v>
      </c>
      <c r="X7" s="34">
        <v>3</v>
      </c>
      <c r="Y7" s="32" t="s">
        <v>32</v>
      </c>
      <c r="Z7" s="32"/>
      <c r="AA7" s="32" t="s">
        <v>33</v>
      </c>
      <c r="AB7" s="32" t="s">
        <v>34</v>
      </c>
      <c r="AC7" s="32"/>
      <c r="AD7" s="32" t="s">
        <v>33</v>
      </c>
    </row>
    <row r="8" spans="2:30" s="7" customFormat="1" ht="45">
      <c r="B8" s="32">
        <v>5</v>
      </c>
      <c r="C8" s="32">
        <v>2</v>
      </c>
      <c r="D8" s="32" t="s">
        <v>36</v>
      </c>
      <c r="E8" s="32" t="s">
        <v>37</v>
      </c>
      <c r="F8" s="33" t="s">
        <v>261</v>
      </c>
      <c r="G8" s="32" t="s">
        <v>94</v>
      </c>
      <c r="H8" s="32">
        <v>4</v>
      </c>
      <c r="I8" s="32" t="s">
        <v>27</v>
      </c>
      <c r="J8" s="35">
        <v>10</v>
      </c>
      <c r="K8" s="35">
        <v>5.5</v>
      </c>
      <c r="L8" s="35">
        <v>0.68</v>
      </c>
      <c r="M8" s="35">
        <f t="shared" si="3"/>
        <v>5</v>
      </c>
      <c r="N8" s="77">
        <f t="shared" si="0"/>
        <v>6.8000000000000005E-2</v>
      </c>
      <c r="O8" s="35">
        <v>3</v>
      </c>
      <c r="P8" s="35">
        <f t="shared" si="1"/>
        <v>0.5</v>
      </c>
      <c r="Q8" s="32">
        <v>2</v>
      </c>
      <c r="R8" s="113"/>
      <c r="S8" s="32" t="s">
        <v>189</v>
      </c>
      <c r="T8" s="34">
        <v>4</v>
      </c>
      <c r="U8" s="35">
        <v>4.4000000000000004</v>
      </c>
      <c r="V8" s="35">
        <v>11.5</v>
      </c>
      <c r="W8" s="35">
        <f t="shared" si="2"/>
        <v>0.38260869565217392</v>
      </c>
      <c r="X8" s="34">
        <v>4</v>
      </c>
      <c r="Y8" s="32" t="s">
        <v>32</v>
      </c>
      <c r="Z8" s="32"/>
      <c r="AA8" s="32" t="s">
        <v>33</v>
      </c>
      <c r="AB8" s="32" t="s">
        <v>34</v>
      </c>
      <c r="AC8" s="32"/>
      <c r="AD8" s="32" t="s">
        <v>33</v>
      </c>
    </row>
    <row r="9" spans="2:30" s="7" customFormat="1" ht="45">
      <c r="B9" s="32">
        <v>5</v>
      </c>
      <c r="C9" s="32">
        <v>2</v>
      </c>
      <c r="D9" s="32" t="s">
        <v>36</v>
      </c>
      <c r="E9" s="32" t="s">
        <v>37</v>
      </c>
      <c r="F9" s="33" t="s">
        <v>261</v>
      </c>
      <c r="G9" s="32" t="s">
        <v>97</v>
      </c>
      <c r="H9" s="32">
        <v>7</v>
      </c>
      <c r="I9" s="32" t="s">
        <v>27</v>
      </c>
      <c r="J9" s="35">
        <v>11.5</v>
      </c>
      <c r="K9" s="35">
        <v>5.5</v>
      </c>
      <c r="L9" s="35">
        <v>0.8</v>
      </c>
      <c r="M9" s="35">
        <f t="shared" si="3"/>
        <v>5.75</v>
      </c>
      <c r="N9" s="77">
        <f t="shared" si="0"/>
        <v>6.9565217391304349E-2</v>
      </c>
      <c r="O9" s="35">
        <v>4</v>
      </c>
      <c r="P9" s="35">
        <f t="shared" si="1"/>
        <v>0.5</v>
      </c>
      <c r="Q9" s="32">
        <v>2</v>
      </c>
      <c r="R9" s="113"/>
      <c r="S9" s="32" t="s">
        <v>192</v>
      </c>
      <c r="T9" s="34">
        <v>7</v>
      </c>
      <c r="U9" s="35">
        <v>4.4000000000000004</v>
      </c>
      <c r="V9" s="35">
        <v>11.5</v>
      </c>
      <c r="W9" s="35">
        <f t="shared" si="2"/>
        <v>0.38260869565217392</v>
      </c>
      <c r="X9" s="34">
        <v>5</v>
      </c>
      <c r="Y9" s="32" t="s">
        <v>32</v>
      </c>
      <c r="Z9" s="32"/>
      <c r="AA9" s="32" t="s">
        <v>33</v>
      </c>
      <c r="AB9" s="32" t="s">
        <v>34</v>
      </c>
      <c r="AC9" s="32"/>
      <c r="AD9" s="32" t="s">
        <v>33</v>
      </c>
    </row>
    <row r="10" spans="2:30" s="7" customFormat="1" ht="45">
      <c r="B10" s="32">
        <v>5</v>
      </c>
      <c r="C10" s="32">
        <v>2</v>
      </c>
      <c r="D10" s="32" t="s">
        <v>36</v>
      </c>
      <c r="E10" s="32" t="s">
        <v>37</v>
      </c>
      <c r="F10" s="33" t="s">
        <v>261</v>
      </c>
      <c r="G10" s="32" t="s">
        <v>99</v>
      </c>
      <c r="H10" s="32">
        <v>9</v>
      </c>
      <c r="I10" s="32" t="s">
        <v>27</v>
      </c>
      <c r="J10" s="35">
        <v>9</v>
      </c>
      <c r="K10" s="35">
        <v>5.5</v>
      </c>
      <c r="L10" s="35">
        <v>0.8</v>
      </c>
      <c r="M10" s="35">
        <f t="shared" si="3"/>
        <v>4.5</v>
      </c>
      <c r="N10" s="77">
        <f t="shared" si="0"/>
        <v>8.8888888888888892E-2</v>
      </c>
      <c r="O10" s="35">
        <v>8</v>
      </c>
      <c r="P10" s="35">
        <f t="shared" si="1"/>
        <v>0.5</v>
      </c>
      <c r="Q10" s="32">
        <v>2</v>
      </c>
      <c r="R10" s="113"/>
      <c r="S10" s="32" t="s">
        <v>194</v>
      </c>
      <c r="T10" s="34">
        <v>9</v>
      </c>
      <c r="U10" s="35">
        <v>4.25</v>
      </c>
      <c r="V10" s="35">
        <v>11</v>
      </c>
      <c r="W10" s="35">
        <f t="shared" si="2"/>
        <v>0.38636363636363635</v>
      </c>
      <c r="X10" s="34">
        <v>6</v>
      </c>
      <c r="Y10" s="32" t="s">
        <v>32</v>
      </c>
      <c r="Z10" s="32"/>
      <c r="AA10" s="32" t="s">
        <v>33</v>
      </c>
      <c r="AB10" s="32" t="s">
        <v>34</v>
      </c>
      <c r="AC10" s="32"/>
      <c r="AD10" s="32" t="s">
        <v>33</v>
      </c>
    </row>
    <row r="11" spans="2:30" s="7" customFormat="1" ht="45">
      <c r="B11" s="32">
        <v>5</v>
      </c>
      <c r="C11" s="32">
        <v>2</v>
      </c>
      <c r="D11" s="32" t="s">
        <v>36</v>
      </c>
      <c r="E11" s="32" t="s">
        <v>37</v>
      </c>
      <c r="F11" s="33" t="s">
        <v>261</v>
      </c>
      <c r="G11" s="32" t="s">
        <v>91</v>
      </c>
      <c r="H11" s="32">
        <v>1</v>
      </c>
      <c r="I11" s="32" t="s">
        <v>27</v>
      </c>
      <c r="J11" s="35">
        <v>6.3</v>
      </c>
      <c r="K11" s="35">
        <v>5.5</v>
      </c>
      <c r="L11" s="35">
        <v>0.6</v>
      </c>
      <c r="M11" s="35">
        <f t="shared" si="3"/>
        <v>3.15</v>
      </c>
      <c r="N11" s="77">
        <f t="shared" si="0"/>
        <v>9.5238095238095233E-2</v>
      </c>
      <c r="O11" s="35">
        <v>9</v>
      </c>
      <c r="P11" s="35">
        <f t="shared" si="1"/>
        <v>0.5</v>
      </c>
      <c r="Q11" s="32">
        <v>2</v>
      </c>
      <c r="R11" s="113"/>
      <c r="S11" s="32" t="s">
        <v>186</v>
      </c>
      <c r="T11" s="34">
        <v>1</v>
      </c>
      <c r="U11" s="35">
        <v>2.9</v>
      </c>
      <c r="V11" s="35">
        <v>7.3</v>
      </c>
      <c r="W11" s="35">
        <f t="shared" si="2"/>
        <v>0.39726027397260272</v>
      </c>
      <c r="X11" s="34">
        <v>7</v>
      </c>
      <c r="Y11" s="32" t="s">
        <v>32</v>
      </c>
      <c r="Z11" s="32"/>
      <c r="AA11" s="32" t="s">
        <v>33</v>
      </c>
      <c r="AB11" s="32" t="s">
        <v>34</v>
      </c>
      <c r="AC11" s="32"/>
      <c r="AD11" s="32" t="s">
        <v>33</v>
      </c>
    </row>
    <row r="12" spans="2:30" s="7" customFormat="1" ht="45">
      <c r="B12" s="32">
        <v>5</v>
      </c>
      <c r="C12" s="32">
        <v>2</v>
      </c>
      <c r="D12" s="32" t="s">
        <v>36</v>
      </c>
      <c r="E12" s="32" t="s">
        <v>37</v>
      </c>
      <c r="F12" s="33" t="s">
        <v>261</v>
      </c>
      <c r="G12" s="32" t="s">
        <v>92</v>
      </c>
      <c r="H12" s="32">
        <v>2</v>
      </c>
      <c r="I12" s="32" t="s">
        <v>27</v>
      </c>
      <c r="J12" s="35">
        <v>7.3</v>
      </c>
      <c r="K12" s="35">
        <v>5.5</v>
      </c>
      <c r="L12" s="35">
        <v>0.6</v>
      </c>
      <c r="M12" s="35">
        <f t="shared" si="3"/>
        <v>3.65</v>
      </c>
      <c r="N12" s="77">
        <f t="shared" si="0"/>
        <v>8.2191780821917804E-2</v>
      </c>
      <c r="O12" s="35">
        <v>6</v>
      </c>
      <c r="P12" s="35">
        <f t="shared" si="1"/>
        <v>0.5</v>
      </c>
      <c r="Q12" s="32">
        <v>2</v>
      </c>
      <c r="R12" s="113"/>
      <c r="S12" s="32" t="s">
        <v>187</v>
      </c>
      <c r="T12" s="34">
        <v>2</v>
      </c>
      <c r="U12" s="35">
        <v>3.6</v>
      </c>
      <c r="V12" s="35">
        <v>8.4</v>
      </c>
      <c r="W12" s="35">
        <f t="shared" si="2"/>
        <v>0.42857142857142855</v>
      </c>
      <c r="X12" s="34">
        <v>8</v>
      </c>
      <c r="Y12" s="32" t="s">
        <v>32</v>
      </c>
      <c r="Z12" s="32"/>
      <c r="AA12" s="32" t="s">
        <v>33</v>
      </c>
      <c r="AB12" s="32" t="s">
        <v>34</v>
      </c>
      <c r="AC12" s="32"/>
      <c r="AD12" s="32" t="s">
        <v>33</v>
      </c>
    </row>
    <row r="13" spans="2:30" s="11" customFormat="1" ht="45">
      <c r="B13" s="32">
        <v>5</v>
      </c>
      <c r="C13" s="32">
        <v>2</v>
      </c>
      <c r="D13" s="32" t="s">
        <v>36</v>
      </c>
      <c r="E13" s="32" t="s">
        <v>37</v>
      </c>
      <c r="F13" s="33" t="s">
        <v>261</v>
      </c>
      <c r="G13" s="32" t="s">
        <v>98</v>
      </c>
      <c r="H13" s="32">
        <v>8</v>
      </c>
      <c r="I13" s="32" t="s">
        <v>27</v>
      </c>
      <c r="J13" s="35">
        <v>11</v>
      </c>
      <c r="K13" s="35">
        <v>5.5</v>
      </c>
      <c r="L13" s="35">
        <v>0.8</v>
      </c>
      <c r="M13" s="35">
        <f t="shared" si="3"/>
        <v>5.5</v>
      </c>
      <c r="N13" s="77">
        <f t="shared" si="0"/>
        <v>7.2727272727272738E-2</v>
      </c>
      <c r="O13" s="35">
        <v>5</v>
      </c>
      <c r="P13" s="35">
        <f t="shared" si="1"/>
        <v>0.5</v>
      </c>
      <c r="Q13" s="32">
        <v>2</v>
      </c>
      <c r="R13" s="114"/>
      <c r="S13" s="32" t="s">
        <v>193</v>
      </c>
      <c r="T13" s="34">
        <v>8</v>
      </c>
      <c r="U13" s="35">
        <v>5.3</v>
      </c>
      <c r="V13" s="35">
        <v>11</v>
      </c>
      <c r="W13" s="35">
        <f t="shared" si="2"/>
        <v>0.48181818181818181</v>
      </c>
      <c r="X13" s="34">
        <v>9</v>
      </c>
      <c r="Y13" s="32" t="s">
        <v>32</v>
      </c>
      <c r="Z13" s="32"/>
      <c r="AA13" s="32" t="s">
        <v>33</v>
      </c>
      <c r="AB13" s="32" t="s">
        <v>34</v>
      </c>
      <c r="AC13" s="32"/>
      <c r="AD13" s="32" t="s">
        <v>33</v>
      </c>
    </row>
    <row r="14" spans="2:30" s="11" customFormat="1" ht="45">
      <c r="B14" s="60">
        <v>12</v>
      </c>
      <c r="C14" s="60">
        <v>3</v>
      </c>
      <c r="D14" s="61" t="s">
        <v>50</v>
      </c>
      <c r="E14" s="62" t="s">
        <v>54</v>
      </c>
      <c r="F14" s="63" t="s">
        <v>253</v>
      </c>
      <c r="G14" s="62" t="s">
        <v>147</v>
      </c>
      <c r="H14" s="60">
        <v>4</v>
      </c>
      <c r="I14" s="61" t="s">
        <v>58</v>
      </c>
      <c r="J14" s="65">
        <v>8.3000000000000007</v>
      </c>
      <c r="K14" s="65">
        <v>4.5</v>
      </c>
      <c r="L14" s="65">
        <v>0.56999999999999995</v>
      </c>
      <c r="M14" s="65">
        <v>4.9400000000000004</v>
      </c>
      <c r="N14" s="79">
        <f t="shared" si="0"/>
        <v>6.8674698795180705E-2</v>
      </c>
      <c r="O14" s="66">
        <v>20</v>
      </c>
      <c r="P14" s="65">
        <f t="shared" si="1"/>
        <v>0.59518072289156632</v>
      </c>
      <c r="Q14" s="60">
        <v>3</v>
      </c>
      <c r="R14" s="127" t="s">
        <v>253</v>
      </c>
      <c r="S14" s="62" t="s">
        <v>235</v>
      </c>
      <c r="T14" s="64">
        <v>4</v>
      </c>
      <c r="U14" s="65">
        <v>4.3</v>
      </c>
      <c r="V14" s="65">
        <v>8.8000000000000007</v>
      </c>
      <c r="W14" s="67">
        <f t="shared" si="2"/>
        <v>0.48863636363636359</v>
      </c>
      <c r="X14" s="74">
        <v>10</v>
      </c>
      <c r="Y14" s="61" t="s">
        <v>32</v>
      </c>
      <c r="Z14" s="61"/>
      <c r="AA14" s="62" t="s">
        <v>33</v>
      </c>
      <c r="AB14" s="62" t="s">
        <v>34</v>
      </c>
      <c r="AC14" s="61"/>
      <c r="AD14" s="62" t="s">
        <v>35</v>
      </c>
    </row>
    <row r="15" spans="2:30" s="11" customFormat="1" ht="45">
      <c r="B15" s="60">
        <v>12</v>
      </c>
      <c r="C15" s="60">
        <v>3</v>
      </c>
      <c r="D15" s="61" t="s">
        <v>50</v>
      </c>
      <c r="E15" s="62" t="s">
        <v>54</v>
      </c>
      <c r="F15" s="63" t="s">
        <v>253</v>
      </c>
      <c r="G15" s="62" t="s">
        <v>146</v>
      </c>
      <c r="H15" s="60">
        <v>3</v>
      </c>
      <c r="I15" s="61" t="s">
        <v>58</v>
      </c>
      <c r="J15" s="65">
        <v>8.5</v>
      </c>
      <c r="K15" s="65">
        <v>4.5</v>
      </c>
      <c r="L15" s="65">
        <v>0.59</v>
      </c>
      <c r="M15" s="65">
        <v>4.78</v>
      </c>
      <c r="N15" s="79">
        <f t="shared" si="0"/>
        <v>6.9411764705882353E-2</v>
      </c>
      <c r="O15" s="66">
        <v>19</v>
      </c>
      <c r="P15" s="65">
        <f t="shared" si="1"/>
        <v>0.56235294117647061</v>
      </c>
      <c r="Q15" s="60">
        <v>3</v>
      </c>
      <c r="R15" s="128"/>
      <c r="S15" s="62" t="s">
        <v>234</v>
      </c>
      <c r="T15" s="64">
        <v>3</v>
      </c>
      <c r="U15" s="65">
        <v>4.5999999999999996</v>
      </c>
      <c r="V15" s="65">
        <v>8.5</v>
      </c>
      <c r="W15" s="67">
        <f t="shared" si="2"/>
        <v>0.54117647058823526</v>
      </c>
      <c r="X15" s="74">
        <v>11</v>
      </c>
      <c r="Y15" s="61" t="s">
        <v>32</v>
      </c>
      <c r="Z15" s="61"/>
      <c r="AA15" s="62" t="s">
        <v>33</v>
      </c>
      <c r="AB15" s="62" t="s">
        <v>34</v>
      </c>
      <c r="AC15" s="61"/>
      <c r="AD15" s="62" t="s">
        <v>35</v>
      </c>
    </row>
    <row r="16" spans="2:30" s="11" customFormat="1" ht="45">
      <c r="B16" s="60">
        <v>12</v>
      </c>
      <c r="C16" s="60">
        <v>3</v>
      </c>
      <c r="D16" s="61" t="s">
        <v>50</v>
      </c>
      <c r="E16" s="62" t="s">
        <v>54</v>
      </c>
      <c r="F16" s="63" t="s">
        <v>253</v>
      </c>
      <c r="G16" s="62" t="s">
        <v>145</v>
      </c>
      <c r="H16" s="60">
        <v>2</v>
      </c>
      <c r="I16" s="61" t="s">
        <v>58</v>
      </c>
      <c r="J16" s="65">
        <v>8.1999999999999993</v>
      </c>
      <c r="K16" s="65">
        <v>4.5</v>
      </c>
      <c r="L16" s="65">
        <v>0.59</v>
      </c>
      <c r="M16" s="65">
        <v>3.7</v>
      </c>
      <c r="N16" s="79">
        <f t="shared" si="0"/>
        <v>7.195121951219513E-2</v>
      </c>
      <c r="O16" s="66">
        <v>18</v>
      </c>
      <c r="P16" s="65">
        <f t="shared" si="1"/>
        <v>0.45121951219512202</v>
      </c>
      <c r="Q16" s="60">
        <v>3</v>
      </c>
      <c r="R16" s="129"/>
      <c r="S16" s="62" t="s">
        <v>233</v>
      </c>
      <c r="T16" s="64">
        <v>2</v>
      </c>
      <c r="U16" s="65">
        <v>5</v>
      </c>
      <c r="V16" s="65">
        <v>8.5</v>
      </c>
      <c r="W16" s="67">
        <f t="shared" si="2"/>
        <v>0.58823529411764708</v>
      </c>
      <c r="X16" s="74">
        <v>12</v>
      </c>
      <c r="Y16" s="61" t="s">
        <v>32</v>
      </c>
      <c r="Z16" s="61"/>
      <c r="AA16" s="61" t="s">
        <v>41</v>
      </c>
      <c r="AB16" s="62" t="s">
        <v>56</v>
      </c>
      <c r="AC16" s="61"/>
      <c r="AD16" s="62" t="s">
        <v>56</v>
      </c>
    </row>
    <row r="17" spans="2:30" s="11" customFormat="1" ht="30">
      <c r="B17" s="44">
        <v>8</v>
      </c>
      <c r="C17" s="44">
        <v>4</v>
      </c>
      <c r="D17" s="44" t="s">
        <v>42</v>
      </c>
      <c r="E17" s="44" t="s">
        <v>43</v>
      </c>
      <c r="F17" s="45" t="s">
        <v>251</v>
      </c>
      <c r="G17" s="44" t="s">
        <v>120</v>
      </c>
      <c r="H17" s="44">
        <v>2</v>
      </c>
      <c r="I17" s="44" t="s">
        <v>27</v>
      </c>
      <c r="J17" s="47">
        <v>9.1999999999999993</v>
      </c>
      <c r="K17" s="47">
        <v>4</v>
      </c>
      <c r="L17" s="47">
        <v>0.49</v>
      </c>
      <c r="M17" s="47">
        <f t="shared" ref="M17:M48" si="4">J17/2</f>
        <v>4.5999999999999996</v>
      </c>
      <c r="N17" s="80">
        <f t="shared" si="0"/>
        <v>5.3260869565217396E-2</v>
      </c>
      <c r="O17" s="47">
        <v>24</v>
      </c>
      <c r="P17" s="47">
        <f t="shared" si="1"/>
        <v>0.5</v>
      </c>
      <c r="Q17" s="44">
        <v>4</v>
      </c>
      <c r="R17" s="120" t="s">
        <v>251</v>
      </c>
      <c r="S17" s="44" t="s">
        <v>212</v>
      </c>
      <c r="T17" s="46">
        <v>2</v>
      </c>
      <c r="U17" s="47">
        <v>4</v>
      </c>
      <c r="V17" s="47">
        <v>9.1999999999999993</v>
      </c>
      <c r="W17" s="47">
        <f t="shared" si="2"/>
        <v>0.43478260869565222</v>
      </c>
      <c r="X17" s="46">
        <v>13</v>
      </c>
      <c r="Y17" s="44" t="s">
        <v>32</v>
      </c>
      <c r="Z17" s="44"/>
      <c r="AA17" s="44" t="s">
        <v>35</v>
      </c>
      <c r="AB17" s="44" t="s">
        <v>32</v>
      </c>
      <c r="AC17" s="44"/>
      <c r="AD17" s="44" t="s">
        <v>33</v>
      </c>
    </row>
    <row r="18" spans="2:30" s="11" customFormat="1" ht="30">
      <c r="B18" s="44">
        <v>8</v>
      </c>
      <c r="C18" s="44">
        <v>4</v>
      </c>
      <c r="D18" s="44" t="s">
        <v>42</v>
      </c>
      <c r="E18" s="44" t="s">
        <v>43</v>
      </c>
      <c r="F18" s="45" t="s">
        <v>251</v>
      </c>
      <c r="G18" s="44" t="s">
        <v>121</v>
      </c>
      <c r="H18" s="44">
        <v>3</v>
      </c>
      <c r="I18" s="44" t="s">
        <v>27</v>
      </c>
      <c r="J18" s="47">
        <v>9</v>
      </c>
      <c r="K18" s="47">
        <v>3.9</v>
      </c>
      <c r="L18" s="47">
        <v>0.51</v>
      </c>
      <c r="M18" s="47">
        <f t="shared" si="4"/>
        <v>4.5</v>
      </c>
      <c r="N18" s="80">
        <f t="shared" si="0"/>
        <v>5.6666666666666671E-2</v>
      </c>
      <c r="O18" s="47">
        <v>22</v>
      </c>
      <c r="P18" s="47">
        <f t="shared" si="1"/>
        <v>0.5</v>
      </c>
      <c r="Q18" s="44">
        <v>4</v>
      </c>
      <c r="R18" s="121"/>
      <c r="S18" s="44" t="s">
        <v>213</v>
      </c>
      <c r="T18" s="46">
        <v>3</v>
      </c>
      <c r="U18" s="47">
        <v>3.9</v>
      </c>
      <c r="V18" s="47">
        <v>9</v>
      </c>
      <c r="W18" s="47">
        <f t="shared" si="2"/>
        <v>0.43333333333333335</v>
      </c>
      <c r="X18" s="46">
        <v>14</v>
      </c>
      <c r="Y18" s="44" t="s">
        <v>32</v>
      </c>
      <c r="Z18" s="44"/>
      <c r="AA18" s="44" t="s">
        <v>35</v>
      </c>
      <c r="AB18" s="44" t="s">
        <v>45</v>
      </c>
      <c r="AC18" s="44"/>
      <c r="AD18" s="44" t="s">
        <v>33</v>
      </c>
    </row>
    <row r="19" spans="2:30" s="11" customFormat="1" ht="30">
      <c r="B19" s="44">
        <v>8</v>
      </c>
      <c r="C19" s="44">
        <v>4</v>
      </c>
      <c r="D19" s="44" t="s">
        <v>42</v>
      </c>
      <c r="E19" s="44" t="s">
        <v>43</v>
      </c>
      <c r="F19" s="45" t="s">
        <v>251</v>
      </c>
      <c r="G19" s="44" t="s">
        <v>119</v>
      </c>
      <c r="H19" s="44">
        <v>1</v>
      </c>
      <c r="I19" s="44" t="s">
        <v>27</v>
      </c>
      <c r="J19" s="47">
        <v>8.4</v>
      </c>
      <c r="K19" s="47">
        <v>4.5</v>
      </c>
      <c r="L19" s="47">
        <v>0.49</v>
      </c>
      <c r="M19" s="47">
        <f t="shared" si="4"/>
        <v>4.2</v>
      </c>
      <c r="N19" s="80">
        <f t="shared" si="0"/>
        <v>5.8333333333333327E-2</v>
      </c>
      <c r="O19" s="47">
        <v>23</v>
      </c>
      <c r="P19" s="47">
        <f t="shared" si="1"/>
        <v>0.5</v>
      </c>
      <c r="Q19" s="44">
        <v>4</v>
      </c>
      <c r="R19" s="121"/>
      <c r="S19" s="44" t="s">
        <v>211</v>
      </c>
      <c r="T19" s="46">
        <v>1</v>
      </c>
      <c r="U19" s="47">
        <v>4.5</v>
      </c>
      <c r="V19" s="47">
        <v>9.1999999999999993</v>
      </c>
      <c r="W19" s="47">
        <f t="shared" si="2"/>
        <v>0.48913043478260876</v>
      </c>
      <c r="X19" s="46">
        <v>15</v>
      </c>
      <c r="Y19" s="44" t="s">
        <v>32</v>
      </c>
      <c r="Z19" s="44"/>
      <c r="AA19" s="44" t="s">
        <v>33</v>
      </c>
      <c r="AB19" s="44" t="s">
        <v>34</v>
      </c>
      <c r="AC19" s="44"/>
      <c r="AD19" s="44" t="s">
        <v>33</v>
      </c>
    </row>
    <row r="20" spans="2:30" s="11" customFormat="1" ht="30">
      <c r="B20" s="44">
        <v>8</v>
      </c>
      <c r="C20" s="44">
        <v>4</v>
      </c>
      <c r="D20" s="44" t="s">
        <v>42</v>
      </c>
      <c r="E20" s="44" t="s">
        <v>43</v>
      </c>
      <c r="F20" s="45" t="s">
        <v>251</v>
      </c>
      <c r="G20" s="44" t="s">
        <v>122</v>
      </c>
      <c r="H20" s="44">
        <v>4</v>
      </c>
      <c r="I20" s="44" t="s">
        <v>27</v>
      </c>
      <c r="J20" s="47">
        <v>7.7</v>
      </c>
      <c r="K20" s="47">
        <v>4</v>
      </c>
      <c r="L20" s="47">
        <v>0.5</v>
      </c>
      <c r="M20" s="47">
        <f t="shared" si="4"/>
        <v>3.85</v>
      </c>
      <c r="N20" s="80">
        <f t="shared" si="0"/>
        <v>6.4935064935064929E-2</v>
      </c>
      <c r="O20" s="47">
        <v>21</v>
      </c>
      <c r="P20" s="47">
        <f t="shared" si="1"/>
        <v>0.5</v>
      </c>
      <c r="Q20" s="44">
        <v>4</v>
      </c>
      <c r="R20" s="122"/>
      <c r="S20" s="44" t="s">
        <v>214</v>
      </c>
      <c r="T20" s="46">
        <v>4</v>
      </c>
      <c r="U20" s="47">
        <v>4</v>
      </c>
      <c r="V20" s="47">
        <v>7.7</v>
      </c>
      <c r="W20" s="47">
        <f t="shared" si="2"/>
        <v>0.51948051948051943</v>
      </c>
      <c r="X20" s="46">
        <v>16</v>
      </c>
      <c r="Y20" s="44" t="s">
        <v>32</v>
      </c>
      <c r="Z20" s="44"/>
      <c r="AA20" s="44" t="s">
        <v>35</v>
      </c>
      <c r="AB20" s="44" t="s">
        <v>34</v>
      </c>
      <c r="AC20" s="44"/>
      <c r="AD20" s="44" t="s">
        <v>33</v>
      </c>
    </row>
    <row r="21" spans="2:30" s="11" customFormat="1" ht="45">
      <c r="B21" s="52">
        <v>10</v>
      </c>
      <c r="C21" s="52">
        <v>5</v>
      </c>
      <c r="D21" s="52" t="s">
        <v>48</v>
      </c>
      <c r="E21" s="52" t="s">
        <v>52</v>
      </c>
      <c r="F21" s="53" t="s">
        <v>262</v>
      </c>
      <c r="G21" s="52" t="s">
        <v>131</v>
      </c>
      <c r="H21" s="52">
        <v>2</v>
      </c>
      <c r="I21" s="52" t="s">
        <v>27</v>
      </c>
      <c r="J21" s="55">
        <v>7</v>
      </c>
      <c r="K21" s="55">
        <v>4.2</v>
      </c>
      <c r="L21" s="55">
        <v>0.4</v>
      </c>
      <c r="M21" s="55">
        <f t="shared" si="4"/>
        <v>3.5</v>
      </c>
      <c r="N21" s="76">
        <f t="shared" si="0"/>
        <v>5.7142857142857148E-2</v>
      </c>
      <c r="O21" s="55">
        <v>25</v>
      </c>
      <c r="P21" s="55">
        <f t="shared" si="1"/>
        <v>0.5</v>
      </c>
      <c r="Q21" s="52">
        <v>5</v>
      </c>
      <c r="R21" s="115" t="s">
        <v>262</v>
      </c>
      <c r="S21" s="52" t="s">
        <v>221</v>
      </c>
      <c r="T21" s="54">
        <v>2</v>
      </c>
      <c r="U21" s="55">
        <v>4.8</v>
      </c>
      <c r="V21" s="55">
        <v>8.3000000000000007</v>
      </c>
      <c r="W21" s="55">
        <f t="shared" si="2"/>
        <v>0.57831325301204817</v>
      </c>
      <c r="X21" s="54">
        <v>17</v>
      </c>
      <c r="Y21" s="52" t="s">
        <v>16</v>
      </c>
      <c r="Z21" s="52"/>
      <c r="AA21" s="52" t="s">
        <v>33</v>
      </c>
      <c r="AB21" s="52" t="s">
        <v>56</v>
      </c>
      <c r="AC21" s="52"/>
      <c r="AD21" s="52" t="s">
        <v>56</v>
      </c>
    </row>
    <row r="22" spans="2:30" s="11" customFormat="1" ht="45">
      <c r="B22" s="52">
        <v>10</v>
      </c>
      <c r="C22" s="52">
        <v>5</v>
      </c>
      <c r="D22" s="52" t="s">
        <v>48</v>
      </c>
      <c r="E22" s="52" t="s">
        <v>52</v>
      </c>
      <c r="F22" s="53" t="s">
        <v>262</v>
      </c>
      <c r="G22" s="52" t="s">
        <v>130</v>
      </c>
      <c r="H22" s="52">
        <v>1</v>
      </c>
      <c r="I22" s="52" t="s">
        <v>27</v>
      </c>
      <c r="J22" s="55">
        <v>7</v>
      </c>
      <c r="K22" s="55">
        <v>4.2</v>
      </c>
      <c r="L22" s="55">
        <v>0.41</v>
      </c>
      <c r="M22" s="55">
        <f t="shared" si="4"/>
        <v>3.5</v>
      </c>
      <c r="N22" s="76">
        <f t="shared" si="0"/>
        <v>5.8571428571428566E-2</v>
      </c>
      <c r="O22" s="55">
        <v>26</v>
      </c>
      <c r="P22" s="55">
        <f t="shared" si="1"/>
        <v>0.5</v>
      </c>
      <c r="Q22" s="52">
        <v>5</v>
      </c>
      <c r="R22" s="123"/>
      <c r="S22" s="52" t="s">
        <v>220</v>
      </c>
      <c r="T22" s="54">
        <v>1</v>
      </c>
      <c r="U22" s="55">
        <v>4.3</v>
      </c>
      <c r="V22" s="55">
        <v>7</v>
      </c>
      <c r="W22" s="55">
        <f t="shared" si="2"/>
        <v>0.61428571428571421</v>
      </c>
      <c r="X22" s="54">
        <v>18</v>
      </c>
      <c r="Y22" s="52" t="s">
        <v>16</v>
      </c>
      <c r="Z22" s="52"/>
      <c r="AA22" s="52" t="s">
        <v>33</v>
      </c>
      <c r="AB22" s="52" t="s">
        <v>34</v>
      </c>
      <c r="AC22" s="52"/>
      <c r="AD22" s="52" t="s">
        <v>33</v>
      </c>
    </row>
    <row r="23" spans="2:30" s="11" customFormat="1" ht="45">
      <c r="B23" s="52">
        <v>10</v>
      </c>
      <c r="C23" s="52">
        <v>5</v>
      </c>
      <c r="D23" s="52" t="s">
        <v>48</v>
      </c>
      <c r="E23" s="52" t="s">
        <v>52</v>
      </c>
      <c r="F23" s="53" t="s">
        <v>262</v>
      </c>
      <c r="G23" s="52" t="s">
        <v>132</v>
      </c>
      <c r="H23" s="52">
        <v>3</v>
      </c>
      <c r="I23" s="52" t="s">
        <v>27</v>
      </c>
      <c r="J23" s="55">
        <v>8.3000000000000007</v>
      </c>
      <c r="K23" s="55">
        <v>4.2</v>
      </c>
      <c r="L23" s="55">
        <v>0.48</v>
      </c>
      <c r="M23" s="55">
        <f t="shared" si="4"/>
        <v>4.1500000000000004</v>
      </c>
      <c r="N23" s="76">
        <f t="shared" si="0"/>
        <v>5.7831325301204814E-2</v>
      </c>
      <c r="O23" s="55">
        <v>27</v>
      </c>
      <c r="P23" s="55">
        <f t="shared" si="1"/>
        <v>0.5</v>
      </c>
      <c r="Q23" s="52">
        <v>5</v>
      </c>
      <c r="R23" s="116"/>
      <c r="S23" s="52" t="s">
        <v>222</v>
      </c>
      <c r="T23" s="54">
        <v>3</v>
      </c>
      <c r="U23" s="55">
        <v>10.029999999999999</v>
      </c>
      <c r="V23" s="55">
        <v>14.6</v>
      </c>
      <c r="W23" s="55">
        <f t="shared" si="2"/>
        <v>0.68698630136986294</v>
      </c>
      <c r="X23" s="54">
        <v>19</v>
      </c>
      <c r="Y23" s="52" t="s">
        <v>16</v>
      </c>
      <c r="Z23" s="52"/>
      <c r="AA23" s="52" t="s">
        <v>33</v>
      </c>
      <c r="AB23" s="52" t="s">
        <v>16</v>
      </c>
      <c r="AC23" s="52"/>
      <c r="AD23" s="52" t="s">
        <v>33</v>
      </c>
    </row>
    <row r="24" spans="2:30" s="11" customFormat="1" ht="45">
      <c r="B24" s="40">
        <v>7</v>
      </c>
      <c r="C24" s="40">
        <v>7</v>
      </c>
      <c r="D24" s="40" t="s">
        <v>39</v>
      </c>
      <c r="E24" s="40" t="s">
        <v>40</v>
      </c>
      <c r="F24" s="41" t="s">
        <v>247</v>
      </c>
      <c r="G24" s="40" t="s">
        <v>110</v>
      </c>
      <c r="H24" s="40">
        <v>5</v>
      </c>
      <c r="I24" s="40" t="s">
        <v>27</v>
      </c>
      <c r="J24" s="43">
        <v>7.5</v>
      </c>
      <c r="K24" s="43">
        <v>3.8</v>
      </c>
      <c r="L24" s="43">
        <v>0.51</v>
      </c>
      <c r="M24" s="43">
        <f t="shared" si="4"/>
        <v>3.75</v>
      </c>
      <c r="N24" s="81">
        <f t="shared" si="0"/>
        <v>6.8000000000000005E-2</v>
      </c>
      <c r="O24" s="43">
        <v>28</v>
      </c>
      <c r="P24" s="43">
        <f t="shared" si="1"/>
        <v>0.5</v>
      </c>
      <c r="Q24" s="40">
        <v>7</v>
      </c>
      <c r="R24" s="103" t="s">
        <v>247</v>
      </c>
      <c r="S24" s="40" t="s">
        <v>203</v>
      </c>
      <c r="T24" s="42">
        <v>5</v>
      </c>
      <c r="U24" s="43">
        <v>4.3</v>
      </c>
      <c r="V24" s="43">
        <v>7.5</v>
      </c>
      <c r="W24" s="43">
        <f t="shared" si="2"/>
        <v>0.57333333333333336</v>
      </c>
      <c r="X24" s="42">
        <v>20</v>
      </c>
      <c r="Y24" s="40" t="s">
        <v>32</v>
      </c>
      <c r="Z24" s="40"/>
      <c r="AA24" s="40" t="s">
        <v>41</v>
      </c>
      <c r="AB24" s="40" t="s">
        <v>34</v>
      </c>
      <c r="AC24" s="40"/>
      <c r="AD24" s="40" t="s">
        <v>41</v>
      </c>
    </row>
    <row r="25" spans="2:30" s="11" customFormat="1" ht="45">
      <c r="B25" s="40">
        <v>7</v>
      </c>
      <c r="C25" s="40">
        <v>7</v>
      </c>
      <c r="D25" s="40" t="s">
        <v>39</v>
      </c>
      <c r="E25" s="40" t="s">
        <v>40</v>
      </c>
      <c r="F25" s="41" t="s">
        <v>247</v>
      </c>
      <c r="G25" s="40" t="s">
        <v>107</v>
      </c>
      <c r="H25" s="40">
        <v>2</v>
      </c>
      <c r="I25" s="40" t="s">
        <v>27</v>
      </c>
      <c r="J25" s="43">
        <v>7.4</v>
      </c>
      <c r="K25" s="43">
        <v>3.8</v>
      </c>
      <c r="L25" s="43">
        <v>0.51</v>
      </c>
      <c r="M25" s="43">
        <f t="shared" si="4"/>
        <v>3.7</v>
      </c>
      <c r="N25" s="81">
        <f t="shared" si="0"/>
        <v>6.8918918918918923E-2</v>
      </c>
      <c r="O25" s="43">
        <v>30</v>
      </c>
      <c r="P25" s="43">
        <f t="shared" si="1"/>
        <v>0.5</v>
      </c>
      <c r="Q25" s="40">
        <v>7</v>
      </c>
      <c r="R25" s="104"/>
      <c r="S25" s="40" t="s">
        <v>200</v>
      </c>
      <c r="T25" s="42">
        <v>2</v>
      </c>
      <c r="U25" s="43">
        <v>4.4000000000000004</v>
      </c>
      <c r="V25" s="43">
        <v>7.4</v>
      </c>
      <c r="W25" s="43">
        <f t="shared" si="2"/>
        <v>0.59459459459459463</v>
      </c>
      <c r="X25" s="42">
        <v>21</v>
      </c>
      <c r="Y25" s="40" t="s">
        <v>32</v>
      </c>
      <c r="Z25" s="40"/>
      <c r="AA25" s="40" t="s">
        <v>33</v>
      </c>
      <c r="AB25" s="40" t="s">
        <v>34</v>
      </c>
      <c r="AC25" s="40"/>
      <c r="AD25" s="40" t="s">
        <v>41</v>
      </c>
    </row>
    <row r="26" spans="2:30" s="11" customFormat="1" ht="45">
      <c r="B26" s="40">
        <v>7</v>
      </c>
      <c r="C26" s="40">
        <v>7</v>
      </c>
      <c r="D26" s="40" t="s">
        <v>39</v>
      </c>
      <c r="E26" s="40" t="s">
        <v>40</v>
      </c>
      <c r="F26" s="41" t="s">
        <v>247</v>
      </c>
      <c r="G26" s="40" t="s">
        <v>106</v>
      </c>
      <c r="H26" s="40">
        <v>1</v>
      </c>
      <c r="I26" s="40" t="s">
        <v>27</v>
      </c>
      <c r="J26" s="43">
        <v>6.65</v>
      </c>
      <c r="K26" s="43">
        <v>3.8</v>
      </c>
      <c r="L26" s="43">
        <v>0.51</v>
      </c>
      <c r="M26" s="43">
        <f t="shared" si="4"/>
        <v>3.3250000000000002</v>
      </c>
      <c r="N26" s="81">
        <f t="shared" si="0"/>
        <v>7.6691729323308269E-2</v>
      </c>
      <c r="O26" s="43">
        <v>33</v>
      </c>
      <c r="P26" s="43">
        <f t="shared" si="1"/>
        <v>0.5</v>
      </c>
      <c r="Q26" s="40">
        <v>7</v>
      </c>
      <c r="R26" s="104"/>
      <c r="S26" s="40" t="s">
        <v>199</v>
      </c>
      <c r="T26" s="42">
        <v>1</v>
      </c>
      <c r="U26" s="43">
        <v>4.5999999999999996</v>
      </c>
      <c r="V26" s="43">
        <v>7.4</v>
      </c>
      <c r="W26" s="43">
        <f t="shared" si="2"/>
        <v>0.62162162162162149</v>
      </c>
      <c r="X26" s="42">
        <v>22</v>
      </c>
      <c r="Y26" s="40" t="s">
        <v>32</v>
      </c>
      <c r="Z26" s="40"/>
      <c r="AA26" s="40" t="s">
        <v>33</v>
      </c>
      <c r="AB26" s="40" t="s">
        <v>34</v>
      </c>
      <c r="AC26" s="40"/>
      <c r="AD26" s="40" t="s">
        <v>41</v>
      </c>
    </row>
    <row r="27" spans="2:30" s="11" customFormat="1" ht="45">
      <c r="B27" s="40">
        <v>7</v>
      </c>
      <c r="C27" s="40">
        <v>7</v>
      </c>
      <c r="D27" s="40" t="s">
        <v>39</v>
      </c>
      <c r="E27" s="40" t="s">
        <v>40</v>
      </c>
      <c r="F27" s="41" t="s">
        <v>247</v>
      </c>
      <c r="G27" s="40" t="s">
        <v>109</v>
      </c>
      <c r="H27" s="40">
        <v>4</v>
      </c>
      <c r="I27" s="40" t="s">
        <v>27</v>
      </c>
      <c r="J27" s="43">
        <v>7</v>
      </c>
      <c r="K27" s="43">
        <v>3.8</v>
      </c>
      <c r="L27" s="43">
        <v>0.51</v>
      </c>
      <c r="M27" s="43">
        <f t="shared" si="4"/>
        <v>3.5</v>
      </c>
      <c r="N27" s="81">
        <f t="shared" si="0"/>
        <v>7.2857142857142856E-2</v>
      </c>
      <c r="O27" s="43">
        <v>32</v>
      </c>
      <c r="P27" s="43">
        <f t="shared" si="1"/>
        <v>0.5</v>
      </c>
      <c r="Q27" s="40">
        <v>7</v>
      </c>
      <c r="R27" s="104"/>
      <c r="S27" s="40" t="s">
        <v>202</v>
      </c>
      <c r="T27" s="42">
        <v>4</v>
      </c>
      <c r="U27" s="43">
        <v>4.7</v>
      </c>
      <c r="V27" s="43">
        <v>7.5</v>
      </c>
      <c r="W27" s="43">
        <f t="shared" si="2"/>
        <v>0.62666666666666671</v>
      </c>
      <c r="X27" s="42">
        <v>23</v>
      </c>
      <c r="Y27" s="40" t="s">
        <v>32</v>
      </c>
      <c r="Z27" s="40"/>
      <c r="AA27" s="40" t="s">
        <v>41</v>
      </c>
      <c r="AB27" s="40" t="s">
        <v>34</v>
      </c>
      <c r="AC27" s="40"/>
      <c r="AD27" s="40" t="s">
        <v>41</v>
      </c>
    </row>
    <row r="28" spans="2:30" s="11" customFormat="1" ht="45">
      <c r="B28" s="40">
        <v>7</v>
      </c>
      <c r="C28" s="40">
        <v>7</v>
      </c>
      <c r="D28" s="40" t="s">
        <v>39</v>
      </c>
      <c r="E28" s="40" t="s">
        <v>40</v>
      </c>
      <c r="F28" s="41" t="s">
        <v>247</v>
      </c>
      <c r="G28" s="40" t="s">
        <v>108</v>
      </c>
      <c r="H28" s="40">
        <v>3</v>
      </c>
      <c r="I28" s="40" t="s">
        <v>27</v>
      </c>
      <c r="J28" s="43">
        <v>7</v>
      </c>
      <c r="K28" s="43">
        <v>3.8</v>
      </c>
      <c r="L28" s="43">
        <v>0.51</v>
      </c>
      <c r="M28" s="43">
        <f t="shared" si="4"/>
        <v>3.5</v>
      </c>
      <c r="N28" s="81">
        <f t="shared" si="0"/>
        <v>7.2857142857142856E-2</v>
      </c>
      <c r="O28" s="43">
        <v>31</v>
      </c>
      <c r="P28" s="43">
        <f t="shared" si="1"/>
        <v>0.5</v>
      </c>
      <c r="Q28" s="40">
        <v>7</v>
      </c>
      <c r="R28" s="104"/>
      <c r="S28" s="40" t="s">
        <v>201</v>
      </c>
      <c r="T28" s="42">
        <v>3</v>
      </c>
      <c r="U28" s="43">
        <v>5</v>
      </c>
      <c r="V28" s="43">
        <v>7</v>
      </c>
      <c r="W28" s="43">
        <f t="shared" si="2"/>
        <v>0.7142857142857143</v>
      </c>
      <c r="X28" s="42">
        <v>24</v>
      </c>
      <c r="Y28" s="40" t="s">
        <v>32</v>
      </c>
      <c r="Z28" s="40"/>
      <c r="AA28" s="40" t="s">
        <v>41</v>
      </c>
      <c r="AB28" s="40" t="s">
        <v>34</v>
      </c>
      <c r="AC28" s="40"/>
      <c r="AD28" s="40" t="s">
        <v>41</v>
      </c>
    </row>
    <row r="29" spans="2:30" s="11" customFormat="1" ht="30">
      <c r="B29" s="28">
        <v>4</v>
      </c>
      <c r="C29" s="28">
        <v>7</v>
      </c>
      <c r="D29" s="28" t="s">
        <v>30</v>
      </c>
      <c r="E29" s="28" t="s">
        <v>31</v>
      </c>
      <c r="F29" s="29" t="s">
        <v>247</v>
      </c>
      <c r="G29" s="28" t="s">
        <v>75</v>
      </c>
      <c r="H29" s="28">
        <v>7</v>
      </c>
      <c r="I29" s="28" t="s">
        <v>27</v>
      </c>
      <c r="J29" s="31">
        <v>7</v>
      </c>
      <c r="K29" s="31">
        <v>5</v>
      </c>
      <c r="L29" s="31">
        <v>0.67</v>
      </c>
      <c r="M29" s="31">
        <f t="shared" si="4"/>
        <v>3.5</v>
      </c>
      <c r="N29" s="82">
        <f t="shared" si="0"/>
        <v>9.5714285714285724E-2</v>
      </c>
      <c r="O29" s="31">
        <v>37</v>
      </c>
      <c r="P29" s="31">
        <f t="shared" si="1"/>
        <v>0.5</v>
      </c>
      <c r="Q29" s="28">
        <v>7</v>
      </c>
      <c r="R29" s="104"/>
      <c r="S29" s="28" t="s">
        <v>171</v>
      </c>
      <c r="T29" s="30">
        <v>7</v>
      </c>
      <c r="U29" s="31">
        <v>5.2</v>
      </c>
      <c r="V29" s="31">
        <v>7</v>
      </c>
      <c r="W29" s="31">
        <f t="shared" si="2"/>
        <v>0.74285714285714288</v>
      </c>
      <c r="X29" s="30">
        <v>25</v>
      </c>
      <c r="Y29" s="28" t="s">
        <v>32</v>
      </c>
      <c r="Z29" s="28"/>
      <c r="AA29" s="28" t="s">
        <v>35</v>
      </c>
      <c r="AB29" s="28" t="s">
        <v>34</v>
      </c>
      <c r="AC29" s="28"/>
      <c r="AD29" s="28" t="s">
        <v>35</v>
      </c>
    </row>
    <row r="30" spans="2:30" s="11" customFormat="1" ht="30">
      <c r="B30" s="28">
        <v>4</v>
      </c>
      <c r="C30" s="28">
        <v>7</v>
      </c>
      <c r="D30" s="28" t="s">
        <v>30</v>
      </c>
      <c r="E30" s="28" t="s">
        <v>31</v>
      </c>
      <c r="F30" s="29" t="s">
        <v>247</v>
      </c>
      <c r="G30" s="28" t="s">
        <v>76</v>
      </c>
      <c r="H30" s="28">
        <v>8</v>
      </c>
      <c r="I30" s="28" t="s">
        <v>27</v>
      </c>
      <c r="J30" s="31">
        <v>6.7</v>
      </c>
      <c r="K30" s="31">
        <v>5</v>
      </c>
      <c r="L30" s="31">
        <v>0.69</v>
      </c>
      <c r="M30" s="31">
        <f t="shared" si="4"/>
        <v>3.35</v>
      </c>
      <c r="N30" s="82">
        <f t="shared" si="0"/>
        <v>0.10298507462686567</v>
      </c>
      <c r="O30" s="31">
        <v>39</v>
      </c>
      <c r="P30" s="31">
        <f t="shared" si="1"/>
        <v>0.5</v>
      </c>
      <c r="Q30" s="28">
        <v>7</v>
      </c>
      <c r="R30" s="104"/>
      <c r="S30" s="28" t="s">
        <v>172</v>
      </c>
      <c r="T30" s="30">
        <v>8</v>
      </c>
      <c r="U30" s="31">
        <v>5.55</v>
      </c>
      <c r="V30" s="31">
        <v>7</v>
      </c>
      <c r="W30" s="31">
        <f t="shared" si="2"/>
        <v>0.79285714285714282</v>
      </c>
      <c r="X30" s="30">
        <v>26</v>
      </c>
      <c r="Y30" s="28" t="s">
        <v>32</v>
      </c>
      <c r="Z30" s="28"/>
      <c r="AA30" s="28" t="s">
        <v>35</v>
      </c>
      <c r="AB30" s="28" t="s">
        <v>34</v>
      </c>
      <c r="AC30" s="28"/>
      <c r="AD30" s="28" t="s">
        <v>35</v>
      </c>
    </row>
    <row r="31" spans="2:30" s="11" customFormat="1" ht="30">
      <c r="B31" s="28">
        <v>4</v>
      </c>
      <c r="C31" s="28">
        <v>7</v>
      </c>
      <c r="D31" s="28" t="s">
        <v>30</v>
      </c>
      <c r="E31" s="28" t="s">
        <v>31</v>
      </c>
      <c r="F31" s="29" t="s">
        <v>247</v>
      </c>
      <c r="G31" s="28" t="s">
        <v>77</v>
      </c>
      <c r="H31" s="28">
        <v>9</v>
      </c>
      <c r="I31" s="28" t="s">
        <v>27</v>
      </c>
      <c r="J31" s="31">
        <v>7</v>
      </c>
      <c r="K31" s="31">
        <v>5</v>
      </c>
      <c r="L31" s="31">
        <v>0.67</v>
      </c>
      <c r="M31" s="31">
        <f t="shared" si="4"/>
        <v>3.5</v>
      </c>
      <c r="N31" s="82">
        <f t="shared" si="0"/>
        <v>9.5714285714285724E-2</v>
      </c>
      <c r="O31" s="31">
        <v>38</v>
      </c>
      <c r="P31" s="31">
        <f t="shared" si="1"/>
        <v>0.5</v>
      </c>
      <c r="Q31" s="28">
        <v>7</v>
      </c>
      <c r="R31" s="104"/>
      <c r="S31" s="28" t="s">
        <v>173</v>
      </c>
      <c r="T31" s="30">
        <v>9</v>
      </c>
      <c r="U31" s="31">
        <v>5.8</v>
      </c>
      <c r="V31" s="31">
        <v>7.1</v>
      </c>
      <c r="W31" s="31">
        <f t="shared" si="2"/>
        <v>0.81690140845070425</v>
      </c>
      <c r="X31" s="30">
        <v>27</v>
      </c>
      <c r="Y31" s="28" t="s">
        <v>32</v>
      </c>
      <c r="Z31" s="28"/>
      <c r="AA31" s="28" t="s">
        <v>35</v>
      </c>
      <c r="AB31" s="28" t="s">
        <v>34</v>
      </c>
      <c r="AC31" s="28"/>
      <c r="AD31" s="28" t="s">
        <v>35</v>
      </c>
    </row>
    <row r="32" spans="2:30" s="11" customFormat="1" ht="30">
      <c r="B32" s="28">
        <v>4</v>
      </c>
      <c r="C32" s="28">
        <v>7</v>
      </c>
      <c r="D32" s="28" t="s">
        <v>30</v>
      </c>
      <c r="E32" s="28" t="s">
        <v>31</v>
      </c>
      <c r="F32" s="29" t="s">
        <v>247</v>
      </c>
      <c r="G32" s="28" t="s">
        <v>74</v>
      </c>
      <c r="H32" s="28">
        <v>6</v>
      </c>
      <c r="I32" s="28" t="s">
        <v>27</v>
      </c>
      <c r="J32" s="31">
        <v>6.5</v>
      </c>
      <c r="K32" s="31">
        <v>5</v>
      </c>
      <c r="L32" s="31">
        <v>0.57999999999999996</v>
      </c>
      <c r="M32" s="31">
        <f t="shared" si="4"/>
        <v>3.25</v>
      </c>
      <c r="N32" s="82">
        <f t="shared" si="0"/>
        <v>8.9230769230769225E-2</v>
      </c>
      <c r="O32" s="31">
        <v>35</v>
      </c>
      <c r="P32" s="31">
        <f t="shared" si="1"/>
        <v>0.5</v>
      </c>
      <c r="Q32" s="28">
        <v>7</v>
      </c>
      <c r="R32" s="105"/>
      <c r="S32" s="28" t="s">
        <v>170</v>
      </c>
      <c r="T32" s="30">
        <v>6</v>
      </c>
      <c r="U32" s="31">
        <v>5.5</v>
      </c>
      <c r="V32" s="31">
        <v>7</v>
      </c>
      <c r="W32" s="31">
        <f t="shared" si="2"/>
        <v>0.7857142857142857</v>
      </c>
      <c r="X32" s="30">
        <v>28</v>
      </c>
      <c r="Y32" s="28" t="s">
        <v>32</v>
      </c>
      <c r="Z32" s="28"/>
      <c r="AA32" s="28" t="s">
        <v>35</v>
      </c>
      <c r="AB32" s="28" t="s">
        <v>34</v>
      </c>
      <c r="AC32" s="28"/>
      <c r="AD32" s="28" t="s">
        <v>35</v>
      </c>
    </row>
    <row r="33" spans="2:30" s="11" customFormat="1" ht="30">
      <c r="B33" s="28">
        <v>4</v>
      </c>
      <c r="C33" s="28">
        <v>8</v>
      </c>
      <c r="D33" s="28" t="s">
        <v>30</v>
      </c>
      <c r="E33" s="28" t="s">
        <v>31</v>
      </c>
      <c r="F33" s="29" t="s">
        <v>248</v>
      </c>
      <c r="G33" s="28" t="s">
        <v>78</v>
      </c>
      <c r="H33" s="28">
        <v>10</v>
      </c>
      <c r="I33" s="28" t="s">
        <v>27</v>
      </c>
      <c r="J33" s="31">
        <v>7.1</v>
      </c>
      <c r="K33" s="31">
        <v>5</v>
      </c>
      <c r="L33" s="31">
        <v>0.8</v>
      </c>
      <c r="M33" s="31">
        <f t="shared" si="4"/>
        <v>3.55</v>
      </c>
      <c r="N33" s="82">
        <f t="shared" si="0"/>
        <v>0.11267605633802819</v>
      </c>
      <c r="O33" s="31">
        <v>40</v>
      </c>
      <c r="P33" s="31">
        <f t="shared" si="1"/>
        <v>0.5</v>
      </c>
      <c r="Q33" s="28">
        <v>8</v>
      </c>
      <c r="R33" s="109" t="s">
        <v>248</v>
      </c>
      <c r="S33" s="28" t="s">
        <v>174</v>
      </c>
      <c r="T33" s="30">
        <v>10</v>
      </c>
      <c r="U33" s="31">
        <v>5.8</v>
      </c>
      <c r="V33" s="31">
        <v>7.8</v>
      </c>
      <c r="W33" s="31">
        <f t="shared" si="2"/>
        <v>0.74358974358974361</v>
      </c>
      <c r="X33" s="30">
        <v>29</v>
      </c>
      <c r="Y33" s="28" t="s">
        <v>32</v>
      </c>
      <c r="Z33" s="28"/>
      <c r="AA33" s="28" t="s">
        <v>35</v>
      </c>
      <c r="AB33" s="28" t="s">
        <v>34</v>
      </c>
      <c r="AC33" s="28"/>
      <c r="AD33" s="28" t="s">
        <v>35</v>
      </c>
    </row>
    <row r="34" spans="2:30" s="11" customFormat="1" ht="45">
      <c r="B34" s="60">
        <v>12</v>
      </c>
      <c r="C34" s="60">
        <v>8</v>
      </c>
      <c r="D34" s="61" t="s">
        <v>50</v>
      </c>
      <c r="E34" s="62" t="s">
        <v>54</v>
      </c>
      <c r="F34" s="63" t="s">
        <v>248</v>
      </c>
      <c r="G34" s="62" t="s">
        <v>150</v>
      </c>
      <c r="H34" s="60">
        <v>7</v>
      </c>
      <c r="I34" s="61" t="s">
        <v>27</v>
      </c>
      <c r="J34" s="65">
        <v>9.5</v>
      </c>
      <c r="K34" s="65">
        <v>4.5</v>
      </c>
      <c r="L34" s="65">
        <v>0.55000000000000004</v>
      </c>
      <c r="M34" s="65">
        <f t="shared" si="4"/>
        <v>4.75</v>
      </c>
      <c r="N34" s="83">
        <f t="shared" si="0"/>
        <v>5.789473684210527E-2</v>
      </c>
      <c r="O34" s="66">
        <v>56</v>
      </c>
      <c r="P34" s="65">
        <f t="shared" si="1"/>
        <v>0.5</v>
      </c>
      <c r="Q34" s="60">
        <v>8</v>
      </c>
      <c r="R34" s="110"/>
      <c r="S34" s="62" t="s">
        <v>238</v>
      </c>
      <c r="T34" s="64">
        <v>7</v>
      </c>
      <c r="U34" s="65">
        <v>6</v>
      </c>
      <c r="V34" s="65">
        <v>9.5</v>
      </c>
      <c r="W34" s="67">
        <f t="shared" si="2"/>
        <v>0.63157894736842102</v>
      </c>
      <c r="X34" s="74">
        <v>30</v>
      </c>
      <c r="Y34" s="61" t="s">
        <v>32</v>
      </c>
      <c r="Z34" s="61"/>
      <c r="AA34" s="62" t="s">
        <v>33</v>
      </c>
      <c r="AB34" s="62" t="s">
        <v>34</v>
      </c>
      <c r="AC34" s="61"/>
      <c r="AD34" s="62" t="s">
        <v>35</v>
      </c>
    </row>
    <row r="35" spans="2:30" s="10" customFormat="1" ht="45">
      <c r="B35" s="60">
        <v>12</v>
      </c>
      <c r="C35" s="60">
        <v>8</v>
      </c>
      <c r="D35" s="61" t="s">
        <v>50</v>
      </c>
      <c r="E35" s="62" t="s">
        <v>54</v>
      </c>
      <c r="F35" s="63" t="s">
        <v>248</v>
      </c>
      <c r="G35" s="62" t="s">
        <v>144</v>
      </c>
      <c r="H35" s="60">
        <v>1</v>
      </c>
      <c r="I35" s="61" t="s">
        <v>27</v>
      </c>
      <c r="J35" s="65">
        <v>8</v>
      </c>
      <c r="K35" s="65">
        <v>4.5</v>
      </c>
      <c r="L35" s="65">
        <v>0.65</v>
      </c>
      <c r="M35" s="67">
        <f t="shared" si="4"/>
        <v>4</v>
      </c>
      <c r="N35" s="83">
        <f t="shared" si="0"/>
        <v>8.1250000000000003E-2</v>
      </c>
      <c r="O35" s="66">
        <v>46</v>
      </c>
      <c r="P35" s="65">
        <f t="shared" si="1"/>
        <v>0.5</v>
      </c>
      <c r="Q35" s="60">
        <v>8</v>
      </c>
      <c r="R35" s="110"/>
      <c r="S35" s="62" t="s">
        <v>232</v>
      </c>
      <c r="T35" s="64">
        <v>1</v>
      </c>
      <c r="U35" s="65">
        <v>5</v>
      </c>
      <c r="V35" s="65">
        <v>8.1999999999999993</v>
      </c>
      <c r="W35" s="67">
        <f t="shared" si="2"/>
        <v>0.60975609756097571</v>
      </c>
      <c r="X35" s="74">
        <v>31</v>
      </c>
      <c r="Y35" s="61" t="s">
        <v>32</v>
      </c>
      <c r="Z35" s="61"/>
      <c r="AA35" s="61" t="s">
        <v>41</v>
      </c>
      <c r="AB35" s="62" t="s">
        <v>56</v>
      </c>
      <c r="AC35" s="61"/>
      <c r="AD35" s="62" t="s">
        <v>56</v>
      </c>
    </row>
    <row r="36" spans="2:30" s="10" customFormat="1" ht="45" customHeight="1">
      <c r="B36" s="28">
        <v>4</v>
      </c>
      <c r="C36" s="28">
        <v>8</v>
      </c>
      <c r="D36" s="28" t="s">
        <v>30</v>
      </c>
      <c r="E36" s="28" t="s">
        <v>31</v>
      </c>
      <c r="F36" s="29" t="s">
        <v>248</v>
      </c>
      <c r="G36" s="28" t="s">
        <v>69</v>
      </c>
      <c r="H36" s="28">
        <v>1</v>
      </c>
      <c r="I36" s="28" t="s">
        <v>27</v>
      </c>
      <c r="J36" s="31">
        <v>6.6</v>
      </c>
      <c r="K36" s="31">
        <v>5</v>
      </c>
      <c r="L36" s="31">
        <v>0.57999999999999996</v>
      </c>
      <c r="M36" s="31">
        <f t="shared" si="4"/>
        <v>3.3</v>
      </c>
      <c r="N36" s="82">
        <f t="shared" si="0"/>
        <v>8.7878787878787876E-2</v>
      </c>
      <c r="O36" s="31">
        <v>42</v>
      </c>
      <c r="P36" s="31">
        <f t="shared" si="1"/>
        <v>0.5</v>
      </c>
      <c r="Q36" s="28">
        <v>8</v>
      </c>
      <c r="R36" s="110"/>
      <c r="S36" s="28" t="s">
        <v>165</v>
      </c>
      <c r="T36" s="30">
        <v>1</v>
      </c>
      <c r="U36" s="31">
        <v>4</v>
      </c>
      <c r="V36" s="31">
        <v>6.7</v>
      </c>
      <c r="W36" s="31">
        <f t="shared" si="2"/>
        <v>0.59701492537313428</v>
      </c>
      <c r="X36" s="30">
        <v>32</v>
      </c>
      <c r="Y36" s="28" t="s">
        <v>32</v>
      </c>
      <c r="Z36" s="28"/>
      <c r="AA36" s="28" t="s">
        <v>33</v>
      </c>
      <c r="AB36" s="28" t="s">
        <v>34</v>
      </c>
      <c r="AC36" s="28"/>
      <c r="AD36" s="28" t="s">
        <v>33</v>
      </c>
    </row>
    <row r="37" spans="2:30" s="10" customFormat="1" ht="45" customHeight="1">
      <c r="B37" s="28">
        <v>4</v>
      </c>
      <c r="C37" s="28">
        <v>8</v>
      </c>
      <c r="D37" s="28" t="s">
        <v>30</v>
      </c>
      <c r="E37" s="28" t="s">
        <v>31</v>
      </c>
      <c r="F37" s="29" t="s">
        <v>248</v>
      </c>
      <c r="G37" s="28" t="s">
        <v>72</v>
      </c>
      <c r="H37" s="28">
        <v>4</v>
      </c>
      <c r="I37" s="28" t="s">
        <v>27</v>
      </c>
      <c r="J37" s="31">
        <v>7.2</v>
      </c>
      <c r="K37" s="31">
        <v>5</v>
      </c>
      <c r="L37" s="31">
        <v>0.57999999999999996</v>
      </c>
      <c r="M37" s="31">
        <f t="shared" si="4"/>
        <v>3.6</v>
      </c>
      <c r="N37" s="82">
        <f t="shared" ref="N37:N68" si="5">L37/J37</f>
        <v>8.0555555555555547E-2</v>
      </c>
      <c r="O37" s="31">
        <v>45</v>
      </c>
      <c r="P37" s="31">
        <f t="shared" ref="P37:P68" si="6">M37/J37</f>
        <v>0.5</v>
      </c>
      <c r="Q37" s="28">
        <v>8</v>
      </c>
      <c r="R37" s="110"/>
      <c r="S37" s="28" t="s">
        <v>168</v>
      </c>
      <c r="T37" s="30">
        <v>4</v>
      </c>
      <c r="U37" s="31">
        <v>4.3499999999999996</v>
      </c>
      <c r="V37" s="31">
        <v>7.2</v>
      </c>
      <c r="W37" s="31">
        <f t="shared" ref="W37:W68" si="7">U37/V37</f>
        <v>0.60416666666666663</v>
      </c>
      <c r="X37" s="30">
        <v>33</v>
      </c>
      <c r="Y37" s="28" t="s">
        <v>32</v>
      </c>
      <c r="Z37" s="28"/>
      <c r="AA37" s="28" t="s">
        <v>33</v>
      </c>
      <c r="AB37" s="28" t="s">
        <v>34</v>
      </c>
      <c r="AC37" s="28"/>
      <c r="AD37" s="28" t="s">
        <v>33</v>
      </c>
    </row>
    <row r="38" spans="2:30" s="10" customFormat="1" ht="30" customHeight="1">
      <c r="B38" s="40">
        <v>7</v>
      </c>
      <c r="C38" s="40">
        <v>8</v>
      </c>
      <c r="D38" s="40" t="s">
        <v>39</v>
      </c>
      <c r="E38" s="40" t="s">
        <v>40</v>
      </c>
      <c r="F38" s="41" t="s">
        <v>248</v>
      </c>
      <c r="G38" s="40" t="s">
        <v>117</v>
      </c>
      <c r="H38" s="40">
        <v>12</v>
      </c>
      <c r="I38" s="40" t="s">
        <v>27</v>
      </c>
      <c r="J38" s="43">
        <v>6.2</v>
      </c>
      <c r="K38" s="43">
        <v>3.8</v>
      </c>
      <c r="L38" s="43">
        <v>0.47</v>
      </c>
      <c r="M38" s="43">
        <f t="shared" si="4"/>
        <v>3.1</v>
      </c>
      <c r="N38" s="81">
        <f t="shared" si="5"/>
        <v>7.5806451612903225E-2</v>
      </c>
      <c r="O38" s="43">
        <v>48</v>
      </c>
      <c r="P38" s="43">
        <f t="shared" si="6"/>
        <v>0.5</v>
      </c>
      <c r="Q38" s="40">
        <v>8</v>
      </c>
      <c r="R38" s="110"/>
      <c r="S38" s="40" t="s">
        <v>210</v>
      </c>
      <c r="T38" s="42">
        <v>12</v>
      </c>
      <c r="U38" s="43">
        <v>3.7</v>
      </c>
      <c r="V38" s="43">
        <v>6.2</v>
      </c>
      <c r="W38" s="43">
        <f t="shared" si="7"/>
        <v>0.59677419354838712</v>
      </c>
      <c r="X38" s="42">
        <v>34</v>
      </c>
      <c r="Y38" s="40" t="s">
        <v>28</v>
      </c>
      <c r="Z38" s="40"/>
      <c r="AA38" s="40" t="s">
        <v>33</v>
      </c>
      <c r="AB38" s="40" t="s">
        <v>34</v>
      </c>
      <c r="AC38" s="40"/>
      <c r="AD38" s="40" t="s">
        <v>33</v>
      </c>
    </row>
    <row r="39" spans="2:30" s="10" customFormat="1" ht="45" customHeight="1">
      <c r="B39" s="40">
        <v>7</v>
      </c>
      <c r="C39" s="40">
        <v>8</v>
      </c>
      <c r="D39" s="40" t="s">
        <v>39</v>
      </c>
      <c r="E39" s="40" t="s">
        <v>40</v>
      </c>
      <c r="F39" s="41" t="s">
        <v>248</v>
      </c>
      <c r="G39" s="40" t="s">
        <v>115</v>
      </c>
      <c r="H39" s="40">
        <v>10</v>
      </c>
      <c r="I39" s="40" t="s">
        <v>27</v>
      </c>
      <c r="J39" s="43">
        <v>7.1</v>
      </c>
      <c r="K39" s="43">
        <v>3.8</v>
      </c>
      <c r="L39" s="43">
        <v>0.48</v>
      </c>
      <c r="M39" s="43">
        <f t="shared" si="4"/>
        <v>3.55</v>
      </c>
      <c r="N39" s="81">
        <f t="shared" si="5"/>
        <v>6.7605633802816908E-2</v>
      </c>
      <c r="O39" s="43">
        <v>53</v>
      </c>
      <c r="P39" s="43">
        <f t="shared" si="6"/>
        <v>0.5</v>
      </c>
      <c r="Q39" s="40">
        <v>8</v>
      </c>
      <c r="R39" s="110"/>
      <c r="S39" s="40" t="s">
        <v>208</v>
      </c>
      <c r="T39" s="42">
        <v>10</v>
      </c>
      <c r="U39" s="43">
        <v>3.7</v>
      </c>
      <c r="V39" s="43">
        <v>7.1</v>
      </c>
      <c r="W39" s="43">
        <f t="shared" si="7"/>
        <v>0.52112676056338036</v>
      </c>
      <c r="X39" s="42">
        <v>35</v>
      </c>
      <c r="Y39" s="40" t="s">
        <v>28</v>
      </c>
      <c r="Z39" s="40"/>
      <c r="AA39" s="40" t="s">
        <v>33</v>
      </c>
      <c r="AB39" s="40" t="s">
        <v>34</v>
      </c>
      <c r="AC39" s="40"/>
      <c r="AD39" s="40" t="s">
        <v>33</v>
      </c>
    </row>
    <row r="40" spans="2:30" s="10" customFormat="1" ht="45" customHeight="1">
      <c r="B40" s="40">
        <v>7</v>
      </c>
      <c r="C40" s="40">
        <v>8</v>
      </c>
      <c r="D40" s="40" t="s">
        <v>39</v>
      </c>
      <c r="E40" s="40" t="s">
        <v>40</v>
      </c>
      <c r="F40" s="41" t="s">
        <v>248</v>
      </c>
      <c r="G40" s="40" t="s">
        <v>114</v>
      </c>
      <c r="H40" s="40">
        <v>9</v>
      </c>
      <c r="I40" s="40" t="s">
        <v>27</v>
      </c>
      <c r="J40" s="43">
        <v>7.3</v>
      </c>
      <c r="K40" s="43">
        <v>3.8</v>
      </c>
      <c r="L40" s="43">
        <v>0.51</v>
      </c>
      <c r="M40" s="43">
        <f t="shared" si="4"/>
        <v>3.65</v>
      </c>
      <c r="N40" s="81">
        <f t="shared" si="5"/>
        <v>6.9863013698630141E-2</v>
      </c>
      <c r="O40" s="43">
        <v>50</v>
      </c>
      <c r="P40" s="43">
        <f t="shared" si="6"/>
        <v>0.5</v>
      </c>
      <c r="Q40" s="40">
        <v>8</v>
      </c>
      <c r="R40" s="110"/>
      <c r="S40" s="40" t="s">
        <v>207</v>
      </c>
      <c r="T40" s="42">
        <v>9</v>
      </c>
      <c r="U40" s="43">
        <v>3.85</v>
      </c>
      <c r="V40" s="43">
        <v>7.3</v>
      </c>
      <c r="W40" s="43">
        <f t="shared" si="7"/>
        <v>0.5273972602739726</v>
      </c>
      <c r="X40" s="42">
        <v>36</v>
      </c>
      <c r="Y40" s="40" t="s">
        <v>28</v>
      </c>
      <c r="Z40" s="40"/>
      <c r="AA40" s="40" t="s">
        <v>33</v>
      </c>
      <c r="AB40" s="40" t="s">
        <v>34</v>
      </c>
      <c r="AC40" s="40"/>
      <c r="AD40" s="40" t="s">
        <v>33</v>
      </c>
    </row>
    <row r="41" spans="2:30" s="10" customFormat="1" ht="45" customHeight="1">
      <c r="B41" s="28">
        <v>4</v>
      </c>
      <c r="C41" s="28">
        <v>8</v>
      </c>
      <c r="D41" s="28" t="s">
        <v>30</v>
      </c>
      <c r="E41" s="28" t="s">
        <v>31</v>
      </c>
      <c r="F41" s="29" t="s">
        <v>248</v>
      </c>
      <c r="G41" s="28" t="s">
        <v>70</v>
      </c>
      <c r="H41" s="28">
        <v>2</v>
      </c>
      <c r="I41" s="28" t="s">
        <v>27</v>
      </c>
      <c r="J41" s="31">
        <v>6.7</v>
      </c>
      <c r="K41" s="31">
        <v>5</v>
      </c>
      <c r="L41" s="31">
        <v>0.57999999999999996</v>
      </c>
      <c r="M41" s="31">
        <f t="shared" si="4"/>
        <v>3.35</v>
      </c>
      <c r="N41" s="82">
        <f t="shared" si="5"/>
        <v>8.6567164179104469E-2</v>
      </c>
      <c r="O41" s="31">
        <v>43</v>
      </c>
      <c r="P41" s="31">
        <f t="shared" si="6"/>
        <v>0.5</v>
      </c>
      <c r="Q41" s="28">
        <v>8</v>
      </c>
      <c r="R41" s="110"/>
      <c r="S41" s="28" t="s">
        <v>166</v>
      </c>
      <c r="T41" s="30">
        <v>2</v>
      </c>
      <c r="U41" s="31">
        <v>3.9</v>
      </c>
      <c r="V41" s="31">
        <v>7.3</v>
      </c>
      <c r="W41" s="31">
        <f t="shared" si="7"/>
        <v>0.53424657534246578</v>
      </c>
      <c r="X41" s="30">
        <v>37</v>
      </c>
      <c r="Y41" s="28" t="s">
        <v>32</v>
      </c>
      <c r="Z41" s="28"/>
      <c r="AA41" s="28" t="s">
        <v>33</v>
      </c>
      <c r="AB41" s="28" t="s">
        <v>34</v>
      </c>
      <c r="AC41" s="28"/>
      <c r="AD41" s="28" t="s">
        <v>33</v>
      </c>
    </row>
    <row r="42" spans="2:30" s="10" customFormat="1" ht="45" customHeight="1">
      <c r="B42" s="28">
        <v>4</v>
      </c>
      <c r="C42" s="28">
        <v>8</v>
      </c>
      <c r="D42" s="28" t="s">
        <v>30</v>
      </c>
      <c r="E42" s="28" t="s">
        <v>31</v>
      </c>
      <c r="F42" s="29" t="s">
        <v>248</v>
      </c>
      <c r="G42" s="28" t="s">
        <v>71</v>
      </c>
      <c r="H42" s="28">
        <v>3</v>
      </c>
      <c r="I42" s="28" t="s">
        <v>27</v>
      </c>
      <c r="J42" s="31">
        <v>7.3</v>
      </c>
      <c r="K42" s="31">
        <v>5</v>
      </c>
      <c r="L42" s="31">
        <v>0.57999999999999996</v>
      </c>
      <c r="M42" s="31">
        <f t="shared" si="4"/>
        <v>3.65</v>
      </c>
      <c r="N42" s="82">
        <f t="shared" si="5"/>
        <v>7.9452054794520541E-2</v>
      </c>
      <c r="O42" s="31">
        <v>47</v>
      </c>
      <c r="P42" s="31">
        <f t="shared" si="6"/>
        <v>0.5</v>
      </c>
      <c r="Q42" s="28">
        <v>8</v>
      </c>
      <c r="R42" s="110"/>
      <c r="S42" s="28" t="s">
        <v>167</v>
      </c>
      <c r="T42" s="30">
        <v>3</v>
      </c>
      <c r="U42" s="31">
        <v>3.8</v>
      </c>
      <c r="V42" s="31">
        <v>7.3</v>
      </c>
      <c r="W42" s="31">
        <f t="shared" si="7"/>
        <v>0.52054794520547942</v>
      </c>
      <c r="X42" s="30">
        <v>38</v>
      </c>
      <c r="Y42" s="28" t="s">
        <v>32</v>
      </c>
      <c r="Z42" s="28"/>
      <c r="AA42" s="28" t="s">
        <v>33</v>
      </c>
      <c r="AB42" s="28" t="s">
        <v>34</v>
      </c>
      <c r="AC42" s="28"/>
      <c r="AD42" s="28" t="s">
        <v>33</v>
      </c>
    </row>
    <row r="43" spans="2:30" s="10" customFormat="1" ht="30" customHeight="1">
      <c r="B43" s="40">
        <v>7</v>
      </c>
      <c r="C43" s="40">
        <v>8</v>
      </c>
      <c r="D43" s="40" t="s">
        <v>39</v>
      </c>
      <c r="E43" s="40" t="s">
        <v>40</v>
      </c>
      <c r="F43" s="41" t="s">
        <v>248</v>
      </c>
      <c r="G43" s="40" t="s">
        <v>113</v>
      </c>
      <c r="H43" s="40">
        <v>8</v>
      </c>
      <c r="I43" s="40" t="s">
        <v>27</v>
      </c>
      <c r="J43" s="43">
        <v>7.8</v>
      </c>
      <c r="K43" s="43">
        <v>3.8</v>
      </c>
      <c r="L43" s="43">
        <v>0.51</v>
      </c>
      <c r="M43" s="43">
        <f t="shared" si="4"/>
        <v>3.9</v>
      </c>
      <c r="N43" s="81">
        <f t="shared" si="5"/>
        <v>6.5384615384615388E-2</v>
      </c>
      <c r="O43" s="43">
        <v>54</v>
      </c>
      <c r="P43" s="43">
        <f t="shared" si="6"/>
        <v>0.5</v>
      </c>
      <c r="Q43" s="40">
        <v>8</v>
      </c>
      <c r="R43" s="110"/>
      <c r="S43" s="40" t="s">
        <v>206</v>
      </c>
      <c r="T43" s="42">
        <v>8</v>
      </c>
      <c r="U43" s="43">
        <v>4</v>
      </c>
      <c r="V43" s="43">
        <v>7.8</v>
      </c>
      <c r="W43" s="43">
        <f t="shared" si="7"/>
        <v>0.51282051282051289</v>
      </c>
      <c r="X43" s="42">
        <v>39</v>
      </c>
      <c r="Y43" s="40" t="s">
        <v>28</v>
      </c>
      <c r="Z43" s="40"/>
      <c r="AA43" s="40" t="s">
        <v>33</v>
      </c>
      <c r="AB43" s="40" t="s">
        <v>34</v>
      </c>
      <c r="AC43" s="40"/>
      <c r="AD43" s="40" t="s">
        <v>33</v>
      </c>
    </row>
    <row r="44" spans="2:30" s="12" customFormat="1" ht="30" customHeight="1">
      <c r="B44" s="40">
        <v>7</v>
      </c>
      <c r="C44" s="40">
        <v>8</v>
      </c>
      <c r="D44" s="40" t="s">
        <v>39</v>
      </c>
      <c r="E44" s="40" t="s">
        <v>40</v>
      </c>
      <c r="F44" s="41" t="s">
        <v>248</v>
      </c>
      <c r="G44" s="40" t="s">
        <v>116</v>
      </c>
      <c r="H44" s="40">
        <v>11</v>
      </c>
      <c r="I44" s="40" t="s">
        <v>27</v>
      </c>
      <c r="J44" s="43">
        <v>6.8</v>
      </c>
      <c r="K44" s="43">
        <v>3.8</v>
      </c>
      <c r="L44" s="43">
        <v>0.48</v>
      </c>
      <c r="M44" s="43">
        <f t="shared" si="4"/>
        <v>3.4</v>
      </c>
      <c r="N44" s="81">
        <f t="shared" si="5"/>
        <v>7.0588235294117646E-2</v>
      </c>
      <c r="O44" s="43">
        <v>51</v>
      </c>
      <c r="P44" s="43">
        <f t="shared" si="6"/>
        <v>0.5</v>
      </c>
      <c r="Q44" s="40">
        <v>8</v>
      </c>
      <c r="R44" s="110"/>
      <c r="S44" s="40" t="s">
        <v>209</v>
      </c>
      <c r="T44" s="42">
        <v>11</v>
      </c>
      <c r="U44" s="43">
        <v>3.5</v>
      </c>
      <c r="V44" s="43">
        <v>6.8</v>
      </c>
      <c r="W44" s="43">
        <f t="shared" si="7"/>
        <v>0.51470588235294124</v>
      </c>
      <c r="X44" s="42">
        <v>40</v>
      </c>
      <c r="Y44" s="40" t="s">
        <v>28</v>
      </c>
      <c r="Z44" s="40"/>
      <c r="AA44" s="40" t="s">
        <v>33</v>
      </c>
      <c r="AB44" s="40" t="s">
        <v>34</v>
      </c>
      <c r="AC44" s="40"/>
      <c r="AD44" s="40" t="s">
        <v>33</v>
      </c>
    </row>
    <row r="45" spans="2:30" s="12" customFormat="1" ht="45">
      <c r="B45" s="60">
        <v>12</v>
      </c>
      <c r="C45" s="60">
        <v>8</v>
      </c>
      <c r="D45" s="61" t="s">
        <v>50</v>
      </c>
      <c r="E45" s="62" t="s">
        <v>54</v>
      </c>
      <c r="F45" s="63" t="s">
        <v>248</v>
      </c>
      <c r="G45" s="62" t="s">
        <v>148</v>
      </c>
      <c r="H45" s="60">
        <v>5</v>
      </c>
      <c r="I45" s="61" t="s">
        <v>27</v>
      </c>
      <c r="J45" s="65">
        <v>8.8000000000000007</v>
      </c>
      <c r="K45" s="65">
        <v>4.5</v>
      </c>
      <c r="L45" s="65">
        <v>0.56999999999999995</v>
      </c>
      <c r="M45" s="65">
        <f t="shared" si="4"/>
        <v>4.4000000000000004</v>
      </c>
      <c r="N45" s="83">
        <f t="shared" si="5"/>
        <v>6.477272727272726E-2</v>
      </c>
      <c r="O45" s="66">
        <v>55</v>
      </c>
      <c r="P45" s="65">
        <f t="shared" si="6"/>
        <v>0.5</v>
      </c>
      <c r="Q45" s="60">
        <v>8</v>
      </c>
      <c r="R45" s="110"/>
      <c r="S45" s="62" t="s">
        <v>236</v>
      </c>
      <c r="T45" s="64">
        <v>5</v>
      </c>
      <c r="U45" s="65">
        <v>4.5</v>
      </c>
      <c r="V45" s="65">
        <v>8.8000000000000007</v>
      </c>
      <c r="W45" s="67">
        <f t="shared" si="7"/>
        <v>0.51136363636363635</v>
      </c>
      <c r="X45" s="74">
        <v>41</v>
      </c>
      <c r="Y45" s="61" t="s">
        <v>32</v>
      </c>
      <c r="Z45" s="61"/>
      <c r="AA45" s="62" t="s">
        <v>33</v>
      </c>
      <c r="AB45" s="62" t="s">
        <v>34</v>
      </c>
      <c r="AC45" s="61"/>
      <c r="AD45" s="62" t="s">
        <v>35</v>
      </c>
    </row>
    <row r="46" spans="2:30" s="12" customFormat="1" ht="30" customHeight="1">
      <c r="B46" s="60">
        <v>12</v>
      </c>
      <c r="C46" s="60">
        <v>8</v>
      </c>
      <c r="D46" s="61" t="s">
        <v>50</v>
      </c>
      <c r="E46" s="62" t="s">
        <v>54</v>
      </c>
      <c r="F46" s="63" t="s">
        <v>248</v>
      </c>
      <c r="G46" s="62" t="s">
        <v>149</v>
      </c>
      <c r="H46" s="60">
        <v>6</v>
      </c>
      <c r="I46" s="61" t="s">
        <v>27</v>
      </c>
      <c r="J46" s="65">
        <v>8.5</v>
      </c>
      <c r="K46" s="65">
        <v>4.5</v>
      </c>
      <c r="L46" s="65">
        <v>0.56000000000000005</v>
      </c>
      <c r="M46" s="65">
        <f t="shared" si="4"/>
        <v>4.25</v>
      </c>
      <c r="N46" s="83">
        <f t="shared" si="5"/>
        <v>6.5882352941176475E-2</v>
      </c>
      <c r="O46" s="66">
        <v>52</v>
      </c>
      <c r="P46" s="65">
        <f t="shared" si="6"/>
        <v>0.5</v>
      </c>
      <c r="Q46" s="60">
        <v>8</v>
      </c>
      <c r="R46" s="111"/>
      <c r="S46" s="62" t="s">
        <v>237</v>
      </c>
      <c r="T46" s="64">
        <v>6</v>
      </c>
      <c r="U46" s="66">
        <v>4.5</v>
      </c>
      <c r="V46" s="66">
        <v>9.5</v>
      </c>
      <c r="W46" s="67">
        <f t="shared" si="7"/>
        <v>0.47368421052631576</v>
      </c>
      <c r="X46" s="74">
        <v>44</v>
      </c>
      <c r="Y46" s="61" t="s">
        <v>32</v>
      </c>
      <c r="Z46" s="61"/>
      <c r="AA46" s="62" t="s">
        <v>33</v>
      </c>
      <c r="AB46" s="62" t="s">
        <v>34</v>
      </c>
      <c r="AC46" s="61"/>
      <c r="AD46" s="62" t="s">
        <v>35</v>
      </c>
    </row>
    <row r="47" spans="2:30" s="12" customFormat="1" ht="30" customHeight="1">
      <c r="B47" s="28">
        <v>4</v>
      </c>
      <c r="C47" s="28">
        <v>7</v>
      </c>
      <c r="D47" s="28" t="s">
        <v>30</v>
      </c>
      <c r="E47" s="28" t="s">
        <v>31</v>
      </c>
      <c r="F47" s="29" t="s">
        <v>247</v>
      </c>
      <c r="G47" s="28" t="s">
        <v>73</v>
      </c>
      <c r="H47" s="28">
        <v>5</v>
      </c>
      <c r="I47" s="28" t="s">
        <v>27</v>
      </c>
      <c r="J47" s="31">
        <v>6.35</v>
      </c>
      <c r="K47" s="31">
        <v>5</v>
      </c>
      <c r="L47" s="31">
        <v>0.57999999999999996</v>
      </c>
      <c r="M47" s="31">
        <f t="shared" si="4"/>
        <v>3.1749999999999998</v>
      </c>
      <c r="N47" s="82">
        <f t="shared" si="5"/>
        <v>9.1338582677165353E-2</v>
      </c>
      <c r="O47" s="31">
        <v>36</v>
      </c>
      <c r="P47" s="31">
        <f t="shared" si="6"/>
        <v>0.5</v>
      </c>
      <c r="Q47" s="28">
        <v>9</v>
      </c>
      <c r="R47" s="109" t="s">
        <v>245</v>
      </c>
      <c r="S47" s="28" t="s">
        <v>169</v>
      </c>
      <c r="T47" s="30">
        <v>5</v>
      </c>
      <c r="U47" s="31">
        <v>3</v>
      </c>
      <c r="V47" s="31">
        <v>6.5</v>
      </c>
      <c r="W47" s="31">
        <f t="shared" si="7"/>
        <v>0.46153846153846156</v>
      </c>
      <c r="X47" s="30">
        <v>41</v>
      </c>
      <c r="Y47" s="28" t="s">
        <v>32</v>
      </c>
      <c r="Z47" s="28"/>
      <c r="AA47" s="28" t="s">
        <v>35</v>
      </c>
      <c r="AB47" s="28" t="s">
        <v>34</v>
      </c>
      <c r="AC47" s="28"/>
      <c r="AD47" s="28" t="s">
        <v>35</v>
      </c>
    </row>
    <row r="48" spans="2:30" s="12" customFormat="1" ht="30" customHeight="1">
      <c r="B48" s="40">
        <v>7</v>
      </c>
      <c r="C48" s="40">
        <v>7</v>
      </c>
      <c r="D48" s="40" t="s">
        <v>39</v>
      </c>
      <c r="E48" s="40" t="s">
        <v>40</v>
      </c>
      <c r="F48" s="41" t="s">
        <v>247</v>
      </c>
      <c r="G48" s="40" t="s">
        <v>111</v>
      </c>
      <c r="H48" s="40">
        <v>6</v>
      </c>
      <c r="I48" s="40" t="s">
        <v>27</v>
      </c>
      <c r="J48" s="43">
        <v>7.5</v>
      </c>
      <c r="K48" s="43">
        <v>3.8</v>
      </c>
      <c r="L48" s="43">
        <v>0.51</v>
      </c>
      <c r="M48" s="43">
        <f t="shared" si="4"/>
        <v>3.75</v>
      </c>
      <c r="N48" s="81">
        <f t="shared" si="5"/>
        <v>6.8000000000000005E-2</v>
      </c>
      <c r="O48" s="43">
        <v>29</v>
      </c>
      <c r="P48" s="43">
        <f t="shared" si="6"/>
        <v>0.5</v>
      </c>
      <c r="Q48" s="40">
        <v>9</v>
      </c>
      <c r="R48" s="110"/>
      <c r="S48" s="40" t="s">
        <v>204</v>
      </c>
      <c r="T48" s="42">
        <v>6</v>
      </c>
      <c r="U48" s="43">
        <v>3.7</v>
      </c>
      <c r="V48" s="43">
        <v>7.5</v>
      </c>
      <c r="W48" s="43">
        <f t="shared" si="7"/>
        <v>0.49333333333333335</v>
      </c>
      <c r="X48" s="42">
        <v>42</v>
      </c>
      <c r="Y48" s="40" t="s">
        <v>32</v>
      </c>
      <c r="Z48" s="40"/>
      <c r="AA48" s="40" t="s">
        <v>41</v>
      </c>
      <c r="AB48" s="40" t="s">
        <v>34</v>
      </c>
      <c r="AC48" s="40"/>
      <c r="AD48" s="40" t="s">
        <v>41</v>
      </c>
    </row>
    <row r="49" spans="2:30" s="13" customFormat="1" ht="30" customHeight="1">
      <c r="B49" s="28">
        <v>4</v>
      </c>
      <c r="C49" s="28">
        <v>12</v>
      </c>
      <c r="D49" s="28" t="s">
        <v>30</v>
      </c>
      <c r="E49" s="28" t="s">
        <v>31</v>
      </c>
      <c r="F49" s="29" t="s">
        <v>246</v>
      </c>
      <c r="G49" s="28" t="s">
        <v>82</v>
      </c>
      <c r="H49" s="28">
        <v>14</v>
      </c>
      <c r="I49" s="28" t="s">
        <v>15</v>
      </c>
      <c r="J49" s="31">
        <v>10.4</v>
      </c>
      <c r="K49" s="31">
        <v>5</v>
      </c>
      <c r="L49" s="31">
        <v>0.97</v>
      </c>
      <c r="M49" s="31">
        <v>3.51</v>
      </c>
      <c r="N49" s="82">
        <f t="shared" si="5"/>
        <v>9.3269230769230757E-2</v>
      </c>
      <c r="O49" s="31">
        <v>79</v>
      </c>
      <c r="P49" s="31">
        <f t="shared" si="6"/>
        <v>0.33749999999999997</v>
      </c>
      <c r="Q49" s="28">
        <v>9</v>
      </c>
      <c r="R49" s="110"/>
      <c r="S49" s="28" t="s">
        <v>178</v>
      </c>
      <c r="T49" s="30">
        <v>14</v>
      </c>
      <c r="U49" s="31">
        <v>5.0999999999999996</v>
      </c>
      <c r="V49" s="31">
        <v>10.4</v>
      </c>
      <c r="W49" s="31">
        <f t="shared" si="7"/>
        <v>0.49038461538461531</v>
      </c>
      <c r="X49" s="30">
        <v>43</v>
      </c>
      <c r="Y49" s="28" t="s">
        <v>32</v>
      </c>
      <c r="Z49" s="28"/>
      <c r="AA49" s="28" t="s">
        <v>33</v>
      </c>
      <c r="AB49" s="28" t="s">
        <v>34</v>
      </c>
      <c r="AC49" s="28"/>
      <c r="AD49" s="28" t="s">
        <v>33</v>
      </c>
    </row>
    <row r="50" spans="2:30" s="13" customFormat="1" ht="45">
      <c r="B50" s="40">
        <v>7</v>
      </c>
      <c r="C50" s="40">
        <v>7</v>
      </c>
      <c r="D50" s="40" t="s">
        <v>39</v>
      </c>
      <c r="E50" s="40" t="s">
        <v>40</v>
      </c>
      <c r="F50" s="41" t="s">
        <v>247</v>
      </c>
      <c r="G50" s="40" t="s">
        <v>112</v>
      </c>
      <c r="H50" s="40">
        <v>7</v>
      </c>
      <c r="I50" s="40" t="s">
        <v>27</v>
      </c>
      <c r="J50" s="43">
        <v>6.5</v>
      </c>
      <c r="K50" s="43">
        <v>3.8</v>
      </c>
      <c r="L50" s="43">
        <v>0.5</v>
      </c>
      <c r="M50" s="43">
        <f>J50/2</f>
        <v>3.25</v>
      </c>
      <c r="N50" s="81">
        <f t="shared" si="5"/>
        <v>7.6923076923076927E-2</v>
      </c>
      <c r="O50" s="43">
        <v>34</v>
      </c>
      <c r="P50" s="43">
        <f t="shared" si="6"/>
        <v>0.5</v>
      </c>
      <c r="Q50" s="40">
        <v>9</v>
      </c>
      <c r="R50" s="110"/>
      <c r="S50" s="40" t="s">
        <v>205</v>
      </c>
      <c r="T50" s="42">
        <v>7</v>
      </c>
      <c r="U50" s="43">
        <v>3.4</v>
      </c>
      <c r="V50" s="43">
        <v>7.8</v>
      </c>
      <c r="W50" s="43">
        <f t="shared" si="7"/>
        <v>0.4358974358974359</v>
      </c>
      <c r="X50" s="42">
        <v>45</v>
      </c>
      <c r="Y50" s="40" t="s">
        <v>32</v>
      </c>
      <c r="Z50" s="40"/>
      <c r="AA50" s="40" t="s">
        <v>41</v>
      </c>
      <c r="AB50" s="40" t="s">
        <v>34</v>
      </c>
      <c r="AC50" s="40"/>
      <c r="AD50" s="40" t="s">
        <v>41</v>
      </c>
    </row>
    <row r="51" spans="2:30" s="13" customFormat="1" ht="30">
      <c r="B51" s="28">
        <v>4</v>
      </c>
      <c r="C51" s="28">
        <v>12</v>
      </c>
      <c r="D51" s="28" t="s">
        <v>30</v>
      </c>
      <c r="E51" s="28" t="s">
        <v>31</v>
      </c>
      <c r="F51" s="29" t="s">
        <v>246</v>
      </c>
      <c r="G51" s="28" t="s">
        <v>84</v>
      </c>
      <c r="H51" s="28">
        <v>16</v>
      </c>
      <c r="I51" s="28" t="s">
        <v>15</v>
      </c>
      <c r="J51" s="31">
        <v>10.199999999999999</v>
      </c>
      <c r="K51" s="31">
        <v>5</v>
      </c>
      <c r="L51" s="31">
        <v>1</v>
      </c>
      <c r="M51" s="31">
        <v>3.48</v>
      </c>
      <c r="N51" s="82">
        <f t="shared" si="5"/>
        <v>9.8039215686274522E-2</v>
      </c>
      <c r="O51" s="31">
        <v>80</v>
      </c>
      <c r="P51" s="31">
        <f t="shared" si="6"/>
        <v>0.3411764705882353</v>
      </c>
      <c r="Q51" s="28">
        <v>9</v>
      </c>
      <c r="R51" s="110"/>
      <c r="S51" s="28" t="s">
        <v>180</v>
      </c>
      <c r="T51" s="30">
        <v>16</v>
      </c>
      <c r="U51" s="31">
        <v>4.5</v>
      </c>
      <c r="V51" s="31">
        <v>10.199999999999999</v>
      </c>
      <c r="W51" s="31">
        <f t="shared" si="7"/>
        <v>0.44117647058823534</v>
      </c>
      <c r="X51" s="30">
        <v>46</v>
      </c>
      <c r="Y51" s="28" t="s">
        <v>32</v>
      </c>
      <c r="Z51" s="28"/>
      <c r="AA51" s="28" t="s">
        <v>33</v>
      </c>
      <c r="AB51" s="28" t="s">
        <v>34</v>
      </c>
      <c r="AC51" s="28"/>
      <c r="AD51" s="28" t="s">
        <v>33</v>
      </c>
    </row>
    <row r="52" spans="2:30" s="13" customFormat="1" ht="45">
      <c r="B52" s="32">
        <v>5</v>
      </c>
      <c r="C52" s="32">
        <v>9</v>
      </c>
      <c r="D52" s="32" t="s">
        <v>36</v>
      </c>
      <c r="E52" s="32" t="s">
        <v>37</v>
      </c>
      <c r="F52" s="33" t="s">
        <v>245</v>
      </c>
      <c r="G52" s="32" t="s">
        <v>95</v>
      </c>
      <c r="H52" s="32">
        <v>5</v>
      </c>
      <c r="I52" s="32" t="s">
        <v>27</v>
      </c>
      <c r="J52" s="35">
        <v>11.5</v>
      </c>
      <c r="K52" s="35">
        <v>5.5</v>
      </c>
      <c r="L52" s="35">
        <v>0.68</v>
      </c>
      <c r="M52" s="35">
        <f>J52/2</f>
        <v>5.75</v>
      </c>
      <c r="N52" s="77">
        <f t="shared" si="5"/>
        <v>5.9130434782608703E-2</v>
      </c>
      <c r="O52" s="35">
        <v>58</v>
      </c>
      <c r="P52" s="35">
        <f t="shared" si="6"/>
        <v>0.5</v>
      </c>
      <c r="Q52" s="32">
        <v>9</v>
      </c>
      <c r="R52" s="110"/>
      <c r="S52" s="32" t="s">
        <v>190</v>
      </c>
      <c r="T52" s="34">
        <v>5</v>
      </c>
      <c r="U52" s="35">
        <v>4.8</v>
      </c>
      <c r="V52" s="35">
        <v>11.5</v>
      </c>
      <c r="W52" s="35">
        <f t="shared" si="7"/>
        <v>0.41739130434782606</v>
      </c>
      <c r="X52" s="34">
        <v>47</v>
      </c>
      <c r="Y52" s="32" t="s">
        <v>28</v>
      </c>
      <c r="Z52" s="32"/>
      <c r="AA52" s="32" t="s">
        <v>33</v>
      </c>
      <c r="AB52" s="32" t="s">
        <v>34</v>
      </c>
      <c r="AC52" s="32"/>
      <c r="AD52" s="32" t="s">
        <v>33</v>
      </c>
    </row>
    <row r="53" spans="2:30" s="13" customFormat="1" ht="45" customHeight="1">
      <c r="B53" s="28">
        <v>4</v>
      </c>
      <c r="C53" s="28">
        <v>12</v>
      </c>
      <c r="D53" s="28" t="s">
        <v>30</v>
      </c>
      <c r="E53" s="28" t="s">
        <v>31</v>
      </c>
      <c r="F53" s="29" t="s">
        <v>246</v>
      </c>
      <c r="G53" s="28" t="s">
        <v>85</v>
      </c>
      <c r="H53" s="28">
        <v>17</v>
      </c>
      <c r="I53" s="28" t="s">
        <v>15</v>
      </c>
      <c r="J53" s="31">
        <v>9.8000000000000007</v>
      </c>
      <c r="K53" s="31">
        <v>5</v>
      </c>
      <c r="L53" s="31">
        <v>0.97</v>
      </c>
      <c r="M53" s="31">
        <v>3.48</v>
      </c>
      <c r="N53" s="82">
        <f t="shared" si="5"/>
        <v>9.8979591836734687E-2</v>
      </c>
      <c r="O53" s="31">
        <v>81</v>
      </c>
      <c r="P53" s="31">
        <f t="shared" si="6"/>
        <v>0.35510204081632651</v>
      </c>
      <c r="Q53" s="28">
        <v>9</v>
      </c>
      <c r="R53" s="110"/>
      <c r="S53" s="28" t="s">
        <v>181</v>
      </c>
      <c r="T53" s="30">
        <v>17</v>
      </c>
      <c r="U53" s="31">
        <v>4.2</v>
      </c>
      <c r="V53" s="31">
        <v>10</v>
      </c>
      <c r="W53" s="31">
        <f t="shared" si="7"/>
        <v>0.42000000000000004</v>
      </c>
      <c r="X53" s="30">
        <v>48</v>
      </c>
      <c r="Y53" s="28" t="s">
        <v>32</v>
      </c>
      <c r="Z53" s="28"/>
      <c r="AA53" s="28" t="s">
        <v>35</v>
      </c>
      <c r="AB53" s="28" t="s">
        <v>34</v>
      </c>
      <c r="AC53" s="28"/>
      <c r="AD53" s="28" t="s">
        <v>33</v>
      </c>
    </row>
    <row r="54" spans="2:30" s="13" customFormat="1" ht="30" customHeight="1">
      <c r="B54" s="60">
        <v>12</v>
      </c>
      <c r="C54" s="60">
        <v>8</v>
      </c>
      <c r="D54" s="61" t="s">
        <v>50</v>
      </c>
      <c r="E54" s="62" t="s">
        <v>54</v>
      </c>
      <c r="F54" s="63" t="s">
        <v>248</v>
      </c>
      <c r="G54" s="62" t="s">
        <v>151</v>
      </c>
      <c r="H54" s="60">
        <v>8</v>
      </c>
      <c r="I54" s="61" t="s">
        <v>27</v>
      </c>
      <c r="J54" s="65">
        <v>6.85</v>
      </c>
      <c r="K54" s="65">
        <v>4.5</v>
      </c>
      <c r="L54" s="65">
        <v>0.56999999999999995</v>
      </c>
      <c r="M54" s="65">
        <f>J54/2</f>
        <v>3.4249999999999998</v>
      </c>
      <c r="N54" s="83">
        <f t="shared" si="5"/>
        <v>8.3211678832116789E-2</v>
      </c>
      <c r="O54" s="66">
        <v>44</v>
      </c>
      <c r="P54" s="65">
        <f t="shared" si="6"/>
        <v>0.5</v>
      </c>
      <c r="Q54" s="60">
        <v>9</v>
      </c>
      <c r="R54" s="110"/>
      <c r="S54" s="62" t="s">
        <v>239</v>
      </c>
      <c r="T54" s="64">
        <v>8</v>
      </c>
      <c r="U54" s="66">
        <v>3.9</v>
      </c>
      <c r="V54" s="66">
        <v>9.4</v>
      </c>
      <c r="W54" s="67">
        <f t="shared" si="7"/>
        <v>0.41489361702127658</v>
      </c>
      <c r="X54" s="74">
        <v>49</v>
      </c>
      <c r="Y54" s="61" t="s">
        <v>16</v>
      </c>
      <c r="Z54" s="61"/>
      <c r="AA54" s="62" t="s">
        <v>33</v>
      </c>
      <c r="AB54" s="62" t="s">
        <v>34</v>
      </c>
      <c r="AC54" s="61"/>
      <c r="AD54" s="62" t="s">
        <v>35</v>
      </c>
    </row>
    <row r="55" spans="2:30" s="13" customFormat="1" ht="45">
      <c r="B55" s="60">
        <v>12</v>
      </c>
      <c r="C55" s="60">
        <v>9</v>
      </c>
      <c r="D55" s="61" t="s">
        <v>50</v>
      </c>
      <c r="E55" s="62" t="s">
        <v>54</v>
      </c>
      <c r="F55" s="63" t="s">
        <v>245</v>
      </c>
      <c r="G55" s="62" t="s">
        <v>152</v>
      </c>
      <c r="H55" s="60">
        <v>9</v>
      </c>
      <c r="I55" s="61" t="s">
        <v>27</v>
      </c>
      <c r="J55" s="65">
        <v>9.4</v>
      </c>
      <c r="K55" s="65">
        <v>4.5</v>
      </c>
      <c r="L55" s="65">
        <v>0.56999999999999995</v>
      </c>
      <c r="M55" s="65">
        <f>J55/2</f>
        <v>4.7</v>
      </c>
      <c r="N55" s="83">
        <f t="shared" si="5"/>
        <v>6.0638297872340416E-2</v>
      </c>
      <c r="O55" s="66">
        <v>59</v>
      </c>
      <c r="P55" s="65">
        <f t="shared" si="6"/>
        <v>0.5</v>
      </c>
      <c r="Q55" s="60">
        <v>9</v>
      </c>
      <c r="R55" s="110"/>
      <c r="S55" s="62" t="s">
        <v>240</v>
      </c>
      <c r="T55" s="64">
        <v>9</v>
      </c>
      <c r="U55" s="66">
        <v>3.8</v>
      </c>
      <c r="V55" s="66">
        <v>9.4</v>
      </c>
      <c r="W55" s="67">
        <f t="shared" si="7"/>
        <v>0.40425531914893614</v>
      </c>
      <c r="X55" s="74">
        <v>50</v>
      </c>
      <c r="Y55" s="61" t="s">
        <v>32</v>
      </c>
      <c r="Z55" s="61"/>
      <c r="AA55" s="62" t="s">
        <v>33</v>
      </c>
      <c r="AB55" s="62" t="s">
        <v>34</v>
      </c>
      <c r="AC55" s="61"/>
      <c r="AD55" s="62" t="s">
        <v>33</v>
      </c>
    </row>
    <row r="56" spans="2:30" s="13" customFormat="1" ht="45">
      <c r="B56" s="32">
        <v>5</v>
      </c>
      <c r="C56" s="32">
        <v>9</v>
      </c>
      <c r="D56" s="32" t="s">
        <v>36</v>
      </c>
      <c r="E56" s="32" t="s">
        <v>37</v>
      </c>
      <c r="F56" s="33" t="s">
        <v>245</v>
      </c>
      <c r="G56" s="32" t="s">
        <v>96</v>
      </c>
      <c r="H56" s="32">
        <v>6</v>
      </c>
      <c r="I56" s="32" t="s">
        <v>27</v>
      </c>
      <c r="J56" s="35">
        <v>11.5</v>
      </c>
      <c r="K56" s="35">
        <v>5.5</v>
      </c>
      <c r="L56" s="35">
        <v>0.79</v>
      </c>
      <c r="M56" s="35">
        <f>J56/2</f>
        <v>5.75</v>
      </c>
      <c r="N56" s="77">
        <f t="shared" si="5"/>
        <v>6.8695652173913047E-2</v>
      </c>
      <c r="O56" s="35">
        <v>61</v>
      </c>
      <c r="P56" s="35">
        <f t="shared" si="6"/>
        <v>0.5</v>
      </c>
      <c r="Q56" s="32">
        <v>9</v>
      </c>
      <c r="R56" s="110"/>
      <c r="S56" s="32" t="s">
        <v>191</v>
      </c>
      <c r="T56" s="34">
        <v>6</v>
      </c>
      <c r="U56" s="35">
        <v>4.5</v>
      </c>
      <c r="V56" s="35">
        <v>11.5</v>
      </c>
      <c r="W56" s="35">
        <f t="shared" si="7"/>
        <v>0.39130434782608697</v>
      </c>
      <c r="X56" s="34">
        <v>51</v>
      </c>
      <c r="Y56" s="32" t="s">
        <v>28</v>
      </c>
      <c r="Z56" s="32"/>
      <c r="AA56" s="32" t="s">
        <v>33</v>
      </c>
      <c r="AB56" s="32" t="s">
        <v>34</v>
      </c>
      <c r="AC56" s="32"/>
      <c r="AD56" s="32" t="s">
        <v>33</v>
      </c>
    </row>
    <row r="57" spans="2:30" s="13" customFormat="1" ht="45" customHeight="1">
      <c r="B57" s="28">
        <v>4</v>
      </c>
      <c r="C57" s="28">
        <v>12</v>
      </c>
      <c r="D57" s="28" t="s">
        <v>30</v>
      </c>
      <c r="E57" s="28" t="s">
        <v>31</v>
      </c>
      <c r="F57" s="29" t="s">
        <v>246</v>
      </c>
      <c r="G57" s="28" t="s">
        <v>88</v>
      </c>
      <c r="H57" s="28">
        <v>20</v>
      </c>
      <c r="I57" s="28" t="s">
        <v>15</v>
      </c>
      <c r="J57" s="31">
        <v>10.199999999999999</v>
      </c>
      <c r="K57" s="31">
        <v>5</v>
      </c>
      <c r="L57" s="31">
        <v>0.87</v>
      </c>
      <c r="M57" s="31">
        <v>3.48</v>
      </c>
      <c r="N57" s="82">
        <f t="shared" si="5"/>
        <v>8.5294117647058826E-2</v>
      </c>
      <c r="O57" s="31">
        <v>91</v>
      </c>
      <c r="P57" s="31">
        <f t="shared" si="6"/>
        <v>0.3411764705882353</v>
      </c>
      <c r="Q57" s="28">
        <v>9</v>
      </c>
      <c r="R57" s="110"/>
      <c r="S57" s="28" t="s">
        <v>184</v>
      </c>
      <c r="T57" s="30">
        <v>20</v>
      </c>
      <c r="U57" s="31">
        <v>4</v>
      </c>
      <c r="V57" s="31">
        <v>10.199999999999999</v>
      </c>
      <c r="W57" s="31">
        <f t="shared" si="7"/>
        <v>0.39215686274509809</v>
      </c>
      <c r="X57" s="30">
        <v>52</v>
      </c>
      <c r="Y57" s="28" t="s">
        <v>32</v>
      </c>
      <c r="Z57" s="28"/>
      <c r="AA57" s="28" t="s">
        <v>35</v>
      </c>
      <c r="AB57" s="28" t="s">
        <v>34</v>
      </c>
      <c r="AC57" s="28"/>
      <c r="AD57" s="28" t="s">
        <v>33</v>
      </c>
    </row>
    <row r="58" spans="2:30" s="13" customFormat="1" ht="30" customHeight="1">
      <c r="B58" s="60">
        <v>12</v>
      </c>
      <c r="C58" s="60">
        <v>9</v>
      </c>
      <c r="D58" s="61" t="s">
        <v>50</v>
      </c>
      <c r="E58" s="62" t="s">
        <v>54</v>
      </c>
      <c r="F58" s="63" t="s">
        <v>245</v>
      </c>
      <c r="G58" s="62" t="s">
        <v>153</v>
      </c>
      <c r="H58" s="60">
        <v>10</v>
      </c>
      <c r="I58" s="61" t="s">
        <v>27</v>
      </c>
      <c r="J58" s="65">
        <v>9.4</v>
      </c>
      <c r="K58" s="65">
        <v>4.5</v>
      </c>
      <c r="L58" s="65">
        <v>0.57999999999999996</v>
      </c>
      <c r="M58" s="65">
        <f>J58/2</f>
        <v>4.7</v>
      </c>
      <c r="N58" s="83">
        <f t="shared" si="5"/>
        <v>6.170212765957446E-2</v>
      </c>
      <c r="O58" s="66">
        <v>59</v>
      </c>
      <c r="P58" s="65">
        <f t="shared" si="6"/>
        <v>0.5</v>
      </c>
      <c r="Q58" s="60">
        <v>9</v>
      </c>
      <c r="R58" s="110"/>
      <c r="S58" s="62" t="s">
        <v>241</v>
      </c>
      <c r="T58" s="64">
        <v>10</v>
      </c>
      <c r="U58" s="66">
        <v>3.6</v>
      </c>
      <c r="V58" s="66">
        <v>9.4</v>
      </c>
      <c r="W58" s="67">
        <f t="shared" si="7"/>
        <v>0.38297872340425532</v>
      </c>
      <c r="X58" s="74">
        <v>53</v>
      </c>
      <c r="Y58" s="61" t="s">
        <v>16</v>
      </c>
      <c r="Z58" s="61"/>
      <c r="AA58" s="62" t="s">
        <v>33</v>
      </c>
      <c r="AB58" s="62" t="s">
        <v>34</v>
      </c>
      <c r="AC58" s="61"/>
      <c r="AD58" s="62" t="s">
        <v>33</v>
      </c>
    </row>
    <row r="59" spans="2:30" s="13" customFormat="1" ht="30">
      <c r="B59" s="28">
        <v>4</v>
      </c>
      <c r="C59" s="28">
        <v>12</v>
      </c>
      <c r="D59" s="28" t="s">
        <v>30</v>
      </c>
      <c r="E59" s="28" t="s">
        <v>31</v>
      </c>
      <c r="F59" s="29" t="s">
        <v>246</v>
      </c>
      <c r="G59" s="28" t="s">
        <v>86</v>
      </c>
      <c r="H59" s="28">
        <v>18</v>
      </c>
      <c r="I59" s="28" t="s">
        <v>15</v>
      </c>
      <c r="J59" s="31">
        <v>10</v>
      </c>
      <c r="K59" s="31">
        <v>5</v>
      </c>
      <c r="L59" s="31">
        <v>1</v>
      </c>
      <c r="M59" s="31">
        <v>3.48</v>
      </c>
      <c r="N59" s="82">
        <f t="shared" si="5"/>
        <v>0.1</v>
      </c>
      <c r="O59" s="31">
        <v>87</v>
      </c>
      <c r="P59" s="31">
        <f t="shared" si="6"/>
        <v>0.34799999999999998</v>
      </c>
      <c r="Q59" s="28">
        <v>9</v>
      </c>
      <c r="R59" s="110"/>
      <c r="S59" s="28" t="s">
        <v>182</v>
      </c>
      <c r="T59" s="30">
        <v>18</v>
      </c>
      <c r="U59" s="31">
        <v>4</v>
      </c>
      <c r="V59" s="31">
        <v>10.8</v>
      </c>
      <c r="W59" s="31">
        <f t="shared" si="7"/>
        <v>0.37037037037037035</v>
      </c>
      <c r="X59" s="30">
        <v>54</v>
      </c>
      <c r="Y59" s="28" t="s">
        <v>32</v>
      </c>
      <c r="Z59" s="28"/>
      <c r="AA59" s="28" t="s">
        <v>35</v>
      </c>
      <c r="AB59" s="28" t="s">
        <v>34</v>
      </c>
      <c r="AC59" s="28"/>
      <c r="AD59" s="28" t="s">
        <v>35</v>
      </c>
    </row>
    <row r="60" spans="2:30" s="13" customFormat="1" ht="30">
      <c r="B60" s="28">
        <v>4</v>
      </c>
      <c r="C60" s="28">
        <v>12</v>
      </c>
      <c r="D60" s="28" t="s">
        <v>30</v>
      </c>
      <c r="E60" s="28" t="s">
        <v>31</v>
      </c>
      <c r="F60" s="29" t="s">
        <v>246</v>
      </c>
      <c r="G60" s="28" t="s">
        <v>89</v>
      </c>
      <c r="H60" s="28">
        <v>21</v>
      </c>
      <c r="I60" s="28" t="s">
        <v>15</v>
      </c>
      <c r="J60" s="31">
        <v>9.5</v>
      </c>
      <c r="K60" s="31">
        <v>5</v>
      </c>
      <c r="L60" s="31">
        <v>0.82</v>
      </c>
      <c r="M60" s="31">
        <v>3.5</v>
      </c>
      <c r="N60" s="82">
        <f t="shared" si="5"/>
        <v>8.6315789473684207E-2</v>
      </c>
      <c r="O60" s="31">
        <v>90</v>
      </c>
      <c r="P60" s="31">
        <f t="shared" si="6"/>
        <v>0.36842105263157893</v>
      </c>
      <c r="Q60" s="28">
        <v>9</v>
      </c>
      <c r="R60" s="110"/>
      <c r="S60" s="28" t="s">
        <v>185</v>
      </c>
      <c r="T60" s="30">
        <v>21</v>
      </c>
      <c r="U60" s="31">
        <v>3.3</v>
      </c>
      <c r="V60" s="31">
        <v>9.5</v>
      </c>
      <c r="W60" s="31">
        <f t="shared" si="7"/>
        <v>0.34736842105263155</v>
      </c>
      <c r="X60" s="30">
        <v>55</v>
      </c>
      <c r="Y60" s="28" t="s">
        <v>32</v>
      </c>
      <c r="Z60" s="28"/>
      <c r="AA60" s="28" t="s">
        <v>33</v>
      </c>
      <c r="AB60" s="28" t="s">
        <v>34</v>
      </c>
      <c r="AC60" s="28"/>
      <c r="AD60" s="28" t="s">
        <v>33</v>
      </c>
    </row>
    <row r="61" spans="2:30" s="13" customFormat="1" ht="30">
      <c r="B61" s="36">
        <v>6</v>
      </c>
      <c r="C61" s="36">
        <v>9</v>
      </c>
      <c r="D61" s="36" t="s">
        <v>38</v>
      </c>
      <c r="E61" s="36" t="s">
        <v>100</v>
      </c>
      <c r="F61" s="37" t="s">
        <v>245</v>
      </c>
      <c r="G61" s="36" t="s">
        <v>101</v>
      </c>
      <c r="H61" s="36">
        <v>1</v>
      </c>
      <c r="I61" s="36" t="s">
        <v>27</v>
      </c>
      <c r="J61" s="39">
        <v>8.1999999999999993</v>
      </c>
      <c r="K61" s="39">
        <v>6.2</v>
      </c>
      <c r="L61" s="39">
        <v>0.5</v>
      </c>
      <c r="M61" s="39">
        <f>J61/2</f>
        <v>4.0999999999999996</v>
      </c>
      <c r="N61" s="84">
        <f t="shared" si="5"/>
        <v>6.0975609756097567E-2</v>
      </c>
      <c r="O61" s="39">
        <v>62</v>
      </c>
      <c r="P61" s="39">
        <f t="shared" si="6"/>
        <v>0.5</v>
      </c>
      <c r="Q61" s="36">
        <v>9</v>
      </c>
      <c r="R61" s="110"/>
      <c r="S61" s="36" t="s">
        <v>195</v>
      </c>
      <c r="T61" s="38">
        <v>1</v>
      </c>
      <c r="U61" s="39">
        <v>3.45</v>
      </c>
      <c r="V61" s="39">
        <v>9.4</v>
      </c>
      <c r="W61" s="39">
        <f t="shared" si="7"/>
        <v>0.36702127659574468</v>
      </c>
      <c r="X61" s="38">
        <v>55</v>
      </c>
      <c r="Y61" s="36" t="s">
        <v>16</v>
      </c>
      <c r="Z61" s="36"/>
      <c r="AA61" s="36" t="s">
        <v>33</v>
      </c>
      <c r="AB61" s="36" t="s">
        <v>34</v>
      </c>
      <c r="AC61" s="36"/>
      <c r="AD61" s="36" t="s">
        <v>33</v>
      </c>
    </row>
    <row r="62" spans="2:30" s="14" customFormat="1" ht="30">
      <c r="B62" s="36">
        <v>6</v>
      </c>
      <c r="C62" s="36">
        <v>9</v>
      </c>
      <c r="D62" s="36" t="s">
        <v>38</v>
      </c>
      <c r="E62" s="36" t="s">
        <v>100</v>
      </c>
      <c r="F62" s="37" t="s">
        <v>245</v>
      </c>
      <c r="G62" s="36" t="s">
        <v>102</v>
      </c>
      <c r="H62" s="36">
        <v>2</v>
      </c>
      <c r="I62" s="36" t="s">
        <v>27</v>
      </c>
      <c r="J62" s="39">
        <v>9.4</v>
      </c>
      <c r="K62" s="39">
        <v>6.2</v>
      </c>
      <c r="L62" s="39">
        <v>0.5</v>
      </c>
      <c r="M62" s="39">
        <f>J62/2</f>
        <v>4.7</v>
      </c>
      <c r="N62" s="84">
        <f t="shared" si="5"/>
        <v>5.3191489361702128E-2</v>
      </c>
      <c r="O62" s="39">
        <v>63</v>
      </c>
      <c r="P62" s="39">
        <f t="shared" si="6"/>
        <v>0.5</v>
      </c>
      <c r="Q62" s="36">
        <v>9</v>
      </c>
      <c r="R62" s="110"/>
      <c r="S62" s="36" t="s">
        <v>196</v>
      </c>
      <c r="T62" s="38">
        <v>2</v>
      </c>
      <c r="U62" s="39">
        <v>3.45</v>
      </c>
      <c r="V62" s="39">
        <v>9.9</v>
      </c>
      <c r="W62" s="39">
        <f t="shared" si="7"/>
        <v>0.34848484848484851</v>
      </c>
      <c r="X62" s="38">
        <v>56</v>
      </c>
      <c r="Y62" s="36" t="s">
        <v>16</v>
      </c>
      <c r="Z62" s="36"/>
      <c r="AA62" s="36" t="s">
        <v>33</v>
      </c>
      <c r="AB62" s="36" t="s">
        <v>34</v>
      </c>
      <c r="AC62" s="36"/>
      <c r="AD62" s="36" t="s">
        <v>33</v>
      </c>
    </row>
    <row r="63" spans="2:30" s="14" customFormat="1" ht="30">
      <c r="B63" s="28">
        <v>4</v>
      </c>
      <c r="C63" s="28">
        <v>12</v>
      </c>
      <c r="D63" s="28" t="s">
        <v>30</v>
      </c>
      <c r="E63" s="28" t="s">
        <v>31</v>
      </c>
      <c r="F63" s="29" t="s">
        <v>246</v>
      </c>
      <c r="G63" s="28" t="s">
        <v>87</v>
      </c>
      <c r="H63" s="28">
        <v>19</v>
      </c>
      <c r="I63" s="28" t="s">
        <v>15</v>
      </c>
      <c r="J63" s="31">
        <v>10.8</v>
      </c>
      <c r="K63" s="31">
        <v>5</v>
      </c>
      <c r="L63" s="31">
        <v>0.98</v>
      </c>
      <c r="M63" s="31">
        <v>3.48</v>
      </c>
      <c r="N63" s="82">
        <f t="shared" si="5"/>
        <v>9.0740740740740733E-2</v>
      </c>
      <c r="O63" s="31">
        <v>89</v>
      </c>
      <c r="P63" s="31">
        <f t="shared" si="6"/>
        <v>0.32222222222222219</v>
      </c>
      <c r="Q63" s="28">
        <v>9</v>
      </c>
      <c r="R63" s="110"/>
      <c r="S63" s="28" t="s">
        <v>183</v>
      </c>
      <c r="T63" s="30">
        <v>19</v>
      </c>
      <c r="U63" s="31">
        <v>3.8</v>
      </c>
      <c r="V63" s="31">
        <v>10.8</v>
      </c>
      <c r="W63" s="31">
        <f t="shared" si="7"/>
        <v>0.3518518518518518</v>
      </c>
      <c r="X63" s="30">
        <v>57</v>
      </c>
      <c r="Y63" s="28" t="s">
        <v>32</v>
      </c>
      <c r="Z63" s="28"/>
      <c r="AA63" s="28" t="s">
        <v>35</v>
      </c>
      <c r="AB63" s="28" t="s">
        <v>34</v>
      </c>
      <c r="AC63" s="28"/>
      <c r="AD63" s="28" t="s">
        <v>35</v>
      </c>
    </row>
    <row r="64" spans="2:30" s="14" customFormat="1" ht="30">
      <c r="B64" s="28">
        <v>4</v>
      </c>
      <c r="C64" s="28">
        <v>12</v>
      </c>
      <c r="D64" s="28" t="s">
        <v>30</v>
      </c>
      <c r="E64" s="28" t="s">
        <v>31</v>
      </c>
      <c r="F64" s="29" t="s">
        <v>246</v>
      </c>
      <c r="G64" s="28" t="s">
        <v>81</v>
      </c>
      <c r="H64" s="28">
        <v>13</v>
      </c>
      <c r="I64" s="28" t="s">
        <v>15</v>
      </c>
      <c r="J64" s="31">
        <v>10.5</v>
      </c>
      <c r="K64" s="31">
        <v>5</v>
      </c>
      <c r="L64" s="31">
        <v>0.97</v>
      </c>
      <c r="M64" s="31">
        <v>3.48</v>
      </c>
      <c r="N64" s="82">
        <f t="shared" si="5"/>
        <v>9.2380952380952383E-2</v>
      </c>
      <c r="O64" s="31">
        <v>78</v>
      </c>
      <c r="P64" s="31">
        <f t="shared" si="6"/>
        <v>0.33142857142857141</v>
      </c>
      <c r="Q64" s="28">
        <v>9</v>
      </c>
      <c r="R64" s="110"/>
      <c r="S64" s="28" t="s">
        <v>177</v>
      </c>
      <c r="T64" s="30">
        <v>13</v>
      </c>
      <c r="U64" s="31">
        <v>3.6</v>
      </c>
      <c r="V64" s="31">
        <v>10.5</v>
      </c>
      <c r="W64" s="31">
        <f t="shared" si="7"/>
        <v>0.34285714285714286</v>
      </c>
      <c r="X64" s="30">
        <v>58</v>
      </c>
      <c r="Y64" s="28" t="s">
        <v>32</v>
      </c>
      <c r="Z64" s="28"/>
      <c r="AA64" s="28" t="s">
        <v>35</v>
      </c>
      <c r="AB64" s="28" t="s">
        <v>34</v>
      </c>
      <c r="AC64" s="28"/>
      <c r="AD64" s="28" t="s">
        <v>35</v>
      </c>
    </row>
    <row r="65" spans="2:30" s="14" customFormat="1" ht="30">
      <c r="B65" s="28">
        <v>4</v>
      </c>
      <c r="C65" s="28">
        <v>12</v>
      </c>
      <c r="D65" s="28" t="s">
        <v>30</v>
      </c>
      <c r="E65" s="28" t="s">
        <v>31</v>
      </c>
      <c r="F65" s="29" t="s">
        <v>246</v>
      </c>
      <c r="G65" s="28" t="s">
        <v>80</v>
      </c>
      <c r="H65" s="28">
        <v>12</v>
      </c>
      <c r="I65" s="28" t="s">
        <v>15</v>
      </c>
      <c r="J65" s="31">
        <v>8</v>
      </c>
      <c r="K65" s="31">
        <v>5</v>
      </c>
      <c r="L65" s="31">
        <v>0.92</v>
      </c>
      <c r="M65" s="31">
        <v>3.48</v>
      </c>
      <c r="N65" s="82">
        <f t="shared" si="5"/>
        <v>0.115</v>
      </c>
      <c r="O65" s="31">
        <v>85</v>
      </c>
      <c r="P65" s="31">
        <f t="shared" si="6"/>
        <v>0.435</v>
      </c>
      <c r="Q65" s="28">
        <v>9</v>
      </c>
      <c r="R65" s="110"/>
      <c r="S65" s="28" t="s">
        <v>176</v>
      </c>
      <c r="T65" s="30">
        <v>12</v>
      </c>
      <c r="U65" s="31">
        <v>3.6</v>
      </c>
      <c r="V65" s="31">
        <v>10.5</v>
      </c>
      <c r="W65" s="31">
        <f t="shared" si="7"/>
        <v>0.34285714285714286</v>
      </c>
      <c r="X65" s="30">
        <v>59</v>
      </c>
      <c r="Y65" s="28" t="s">
        <v>32</v>
      </c>
      <c r="Z65" s="28"/>
      <c r="AA65" s="28" t="s">
        <v>35</v>
      </c>
      <c r="AB65" s="28" t="s">
        <v>34</v>
      </c>
      <c r="AC65" s="28"/>
      <c r="AD65" s="28" t="s">
        <v>35</v>
      </c>
    </row>
    <row r="66" spans="2:30" s="14" customFormat="1" ht="30">
      <c r="B66" s="36">
        <v>6</v>
      </c>
      <c r="C66" s="36">
        <v>9</v>
      </c>
      <c r="D66" s="36" t="s">
        <v>38</v>
      </c>
      <c r="E66" s="36" t="s">
        <v>100</v>
      </c>
      <c r="F66" s="37" t="s">
        <v>245</v>
      </c>
      <c r="G66" s="36" t="s">
        <v>103</v>
      </c>
      <c r="H66" s="36">
        <v>3</v>
      </c>
      <c r="I66" s="36" t="s">
        <v>27</v>
      </c>
      <c r="J66" s="39">
        <v>9.9</v>
      </c>
      <c r="K66" s="39">
        <v>6.2</v>
      </c>
      <c r="L66" s="39">
        <v>0.5</v>
      </c>
      <c r="M66" s="39">
        <f>J66/2</f>
        <v>4.95</v>
      </c>
      <c r="N66" s="84">
        <f t="shared" si="5"/>
        <v>5.0505050505050504E-2</v>
      </c>
      <c r="O66" s="39">
        <v>64</v>
      </c>
      <c r="P66" s="39">
        <f t="shared" si="6"/>
        <v>0.5</v>
      </c>
      <c r="Q66" s="36">
        <v>9</v>
      </c>
      <c r="R66" s="110"/>
      <c r="S66" s="36" t="s">
        <v>197</v>
      </c>
      <c r="T66" s="38">
        <v>3</v>
      </c>
      <c r="U66" s="39">
        <v>3.45</v>
      </c>
      <c r="V66" s="39">
        <v>10.8</v>
      </c>
      <c r="W66" s="39">
        <f t="shared" si="7"/>
        <v>0.31944444444444442</v>
      </c>
      <c r="X66" s="38">
        <v>60</v>
      </c>
      <c r="Y66" s="36" t="s">
        <v>16</v>
      </c>
      <c r="Z66" s="36"/>
      <c r="AA66" s="36" t="s">
        <v>33</v>
      </c>
      <c r="AB66" s="36" t="s">
        <v>34</v>
      </c>
      <c r="AC66" s="36"/>
      <c r="AD66" s="36" t="s">
        <v>33</v>
      </c>
    </row>
    <row r="67" spans="2:30" s="15" customFormat="1" ht="30">
      <c r="B67" s="36">
        <v>6</v>
      </c>
      <c r="C67" s="36">
        <v>9</v>
      </c>
      <c r="D67" s="36" t="s">
        <v>38</v>
      </c>
      <c r="E67" s="36" t="s">
        <v>100</v>
      </c>
      <c r="F67" s="37" t="s">
        <v>245</v>
      </c>
      <c r="G67" s="36" t="s">
        <v>104</v>
      </c>
      <c r="H67" s="36">
        <v>4</v>
      </c>
      <c r="I67" s="36" t="s">
        <v>27</v>
      </c>
      <c r="J67" s="39">
        <v>10.8</v>
      </c>
      <c r="K67" s="39">
        <v>6.2</v>
      </c>
      <c r="L67" s="39">
        <v>0.5</v>
      </c>
      <c r="M67" s="39">
        <f>J67/2</f>
        <v>5.4</v>
      </c>
      <c r="N67" s="84">
        <f t="shared" si="5"/>
        <v>4.6296296296296294E-2</v>
      </c>
      <c r="O67" s="39">
        <v>65</v>
      </c>
      <c r="P67" s="39">
        <f t="shared" si="6"/>
        <v>0.5</v>
      </c>
      <c r="Q67" s="36">
        <v>9</v>
      </c>
      <c r="R67" s="111"/>
      <c r="S67" s="36" t="s">
        <v>198</v>
      </c>
      <c r="T67" s="38">
        <v>4</v>
      </c>
      <c r="U67" s="39">
        <v>3.45</v>
      </c>
      <c r="V67" s="39">
        <v>10.8</v>
      </c>
      <c r="W67" s="39">
        <f t="shared" si="7"/>
        <v>0.31944444444444442</v>
      </c>
      <c r="X67" s="38">
        <v>61</v>
      </c>
      <c r="Y67" s="36" t="s">
        <v>16</v>
      </c>
      <c r="Z67" s="36"/>
      <c r="AA67" s="36" t="s">
        <v>33</v>
      </c>
      <c r="AB67" s="36" t="s">
        <v>34</v>
      </c>
      <c r="AC67" s="36"/>
      <c r="AD67" s="36" t="s">
        <v>33</v>
      </c>
    </row>
    <row r="68" spans="2:30" s="15" customFormat="1" ht="45">
      <c r="B68" s="6">
        <v>3</v>
      </c>
      <c r="C68" s="6">
        <v>11</v>
      </c>
      <c r="D68" s="6" t="s">
        <v>25</v>
      </c>
      <c r="E68" s="6" t="s">
        <v>26</v>
      </c>
      <c r="F68" s="25" t="s">
        <v>256</v>
      </c>
      <c r="G68" s="6" t="s">
        <v>65</v>
      </c>
      <c r="H68" s="6">
        <v>2</v>
      </c>
      <c r="I68" s="6" t="s">
        <v>244</v>
      </c>
      <c r="J68" s="27">
        <v>11.2</v>
      </c>
      <c r="K68" s="27">
        <v>5</v>
      </c>
      <c r="L68" s="27">
        <v>0.5</v>
      </c>
      <c r="M68" s="27">
        <v>5.55</v>
      </c>
      <c r="N68" s="85">
        <f t="shared" si="5"/>
        <v>4.4642857142857144E-2</v>
      </c>
      <c r="O68" s="27">
        <v>70</v>
      </c>
      <c r="P68" s="27">
        <f t="shared" si="6"/>
        <v>0.4955357142857143</v>
      </c>
      <c r="Q68" s="6">
        <v>10</v>
      </c>
      <c r="R68" s="106" t="s">
        <v>256</v>
      </c>
      <c r="S68" s="6" t="s">
        <v>162</v>
      </c>
      <c r="T68" s="26">
        <v>2</v>
      </c>
      <c r="U68" s="27">
        <v>3.6</v>
      </c>
      <c r="V68" s="27">
        <v>13.2</v>
      </c>
      <c r="W68" s="27">
        <f t="shared" si="7"/>
        <v>0.27272727272727276</v>
      </c>
      <c r="X68" s="26">
        <v>62</v>
      </c>
      <c r="Y68" s="6" t="s">
        <v>28</v>
      </c>
      <c r="Z68" s="6"/>
      <c r="AA68" s="6" t="s">
        <v>29</v>
      </c>
      <c r="AB68" s="6" t="s">
        <v>28</v>
      </c>
      <c r="AC68" s="6"/>
      <c r="AD68" s="6" t="s">
        <v>29</v>
      </c>
    </row>
    <row r="69" spans="2:30" s="15" customFormat="1" ht="45">
      <c r="B69" s="6">
        <v>3</v>
      </c>
      <c r="C69" s="6">
        <v>11</v>
      </c>
      <c r="D69" s="6" t="s">
        <v>25</v>
      </c>
      <c r="E69" s="6" t="s">
        <v>26</v>
      </c>
      <c r="F69" s="25" t="s">
        <v>256</v>
      </c>
      <c r="G69" s="6" t="s">
        <v>66</v>
      </c>
      <c r="H69" s="6">
        <v>3</v>
      </c>
      <c r="I69" s="6" t="s">
        <v>244</v>
      </c>
      <c r="J69" s="27">
        <v>13.2</v>
      </c>
      <c r="K69" s="27">
        <v>5</v>
      </c>
      <c r="L69" s="27">
        <v>0.51</v>
      </c>
      <c r="M69" s="27">
        <v>6.5</v>
      </c>
      <c r="N69" s="85">
        <f t="shared" ref="N69:N99" si="8">L69/J69</f>
        <v>3.8636363636363642E-2</v>
      </c>
      <c r="O69" s="27">
        <v>68</v>
      </c>
      <c r="P69" s="27">
        <f t="shared" ref="P69:P99" si="9">M69/J69</f>
        <v>0.49242424242424243</v>
      </c>
      <c r="Q69" s="6">
        <v>10</v>
      </c>
      <c r="R69" s="107"/>
      <c r="S69" s="6" t="s">
        <v>163</v>
      </c>
      <c r="T69" s="26">
        <v>3</v>
      </c>
      <c r="U69" s="27">
        <v>3.6</v>
      </c>
      <c r="V69" s="27">
        <v>13.2</v>
      </c>
      <c r="W69" s="27">
        <f t="shared" ref="W69:W100" si="10">U69/V69</f>
        <v>0.27272727272727276</v>
      </c>
      <c r="X69" s="26">
        <v>63</v>
      </c>
      <c r="Y69" s="6" t="s">
        <v>28</v>
      </c>
      <c r="Z69" s="6"/>
      <c r="AA69" s="6" t="s">
        <v>29</v>
      </c>
      <c r="AB69" s="6" t="s">
        <v>28</v>
      </c>
      <c r="AC69" s="6"/>
      <c r="AD69" s="6" t="s">
        <v>29</v>
      </c>
    </row>
    <row r="70" spans="2:30" s="15" customFormat="1" ht="45">
      <c r="B70" s="6">
        <v>3</v>
      </c>
      <c r="C70" s="6">
        <v>11</v>
      </c>
      <c r="D70" s="6" t="s">
        <v>25</v>
      </c>
      <c r="E70" s="6" t="s">
        <v>26</v>
      </c>
      <c r="F70" s="25" t="s">
        <v>256</v>
      </c>
      <c r="G70" s="6" t="s">
        <v>64</v>
      </c>
      <c r="H70" s="6">
        <v>1</v>
      </c>
      <c r="I70" s="6" t="s">
        <v>244</v>
      </c>
      <c r="J70" s="27">
        <v>10.5</v>
      </c>
      <c r="K70" s="27">
        <v>5</v>
      </c>
      <c r="L70" s="27">
        <v>0.49</v>
      </c>
      <c r="M70" s="27">
        <v>5.2</v>
      </c>
      <c r="N70" s="85">
        <f t="shared" si="8"/>
        <v>4.6666666666666669E-2</v>
      </c>
      <c r="O70" s="27">
        <v>71</v>
      </c>
      <c r="P70" s="27">
        <f t="shared" si="9"/>
        <v>0.49523809523809526</v>
      </c>
      <c r="Q70" s="6">
        <v>10</v>
      </c>
      <c r="R70" s="107"/>
      <c r="S70" s="6" t="s">
        <v>161</v>
      </c>
      <c r="T70" s="26">
        <v>1</v>
      </c>
      <c r="U70" s="27">
        <v>3.6</v>
      </c>
      <c r="V70" s="27">
        <v>11.2</v>
      </c>
      <c r="W70" s="27">
        <f t="shared" si="10"/>
        <v>0.32142857142857145</v>
      </c>
      <c r="X70" s="26">
        <v>64</v>
      </c>
      <c r="Y70" s="6" t="s">
        <v>28</v>
      </c>
      <c r="Z70" s="6"/>
      <c r="AA70" s="6" t="s">
        <v>29</v>
      </c>
      <c r="AB70" s="6" t="s">
        <v>28</v>
      </c>
      <c r="AC70" s="6"/>
      <c r="AD70" s="6" t="s">
        <v>29</v>
      </c>
    </row>
    <row r="71" spans="2:30" s="15" customFormat="1" ht="45">
      <c r="B71" s="6">
        <v>3</v>
      </c>
      <c r="C71" s="6">
        <v>11</v>
      </c>
      <c r="D71" s="6" t="s">
        <v>25</v>
      </c>
      <c r="E71" s="6" t="s">
        <v>26</v>
      </c>
      <c r="F71" s="25" t="s">
        <v>256</v>
      </c>
      <c r="G71" s="6" t="s">
        <v>67</v>
      </c>
      <c r="H71" s="6">
        <v>4</v>
      </c>
      <c r="I71" s="6" t="s">
        <v>244</v>
      </c>
      <c r="J71" s="27">
        <v>11.2</v>
      </c>
      <c r="K71" s="27">
        <v>5</v>
      </c>
      <c r="L71" s="27">
        <v>0.5</v>
      </c>
      <c r="M71" s="27">
        <v>5.5</v>
      </c>
      <c r="N71" s="85">
        <f t="shared" si="8"/>
        <v>4.4642857142857144E-2</v>
      </c>
      <c r="O71" s="27">
        <v>69</v>
      </c>
      <c r="P71" s="27">
        <f t="shared" si="9"/>
        <v>0.4910714285714286</v>
      </c>
      <c r="Q71" s="6">
        <v>10</v>
      </c>
      <c r="R71" s="108"/>
      <c r="S71" s="6" t="s">
        <v>164</v>
      </c>
      <c r="T71" s="26">
        <v>4</v>
      </c>
      <c r="U71" s="27">
        <v>3.6</v>
      </c>
      <c r="V71" s="27">
        <v>11.2</v>
      </c>
      <c r="W71" s="27">
        <f t="shared" si="10"/>
        <v>0.32142857142857145</v>
      </c>
      <c r="X71" s="26">
        <v>65</v>
      </c>
      <c r="Y71" s="6" t="s">
        <v>28</v>
      </c>
      <c r="Z71" s="6"/>
      <c r="AA71" s="6" t="s">
        <v>29</v>
      </c>
      <c r="AB71" s="6" t="s">
        <v>28</v>
      </c>
      <c r="AC71" s="6"/>
      <c r="AD71" s="6" t="s">
        <v>29</v>
      </c>
    </row>
    <row r="72" spans="2:30" s="15" customFormat="1" ht="30">
      <c r="B72" s="56">
        <v>11</v>
      </c>
      <c r="C72" s="56">
        <v>3</v>
      </c>
      <c r="D72" s="56" t="s">
        <v>49</v>
      </c>
      <c r="E72" s="56" t="s">
        <v>53</v>
      </c>
      <c r="F72" s="57" t="s">
        <v>253</v>
      </c>
      <c r="G72" s="56" t="s">
        <v>137</v>
      </c>
      <c r="H72" s="56">
        <v>2</v>
      </c>
      <c r="I72" s="56" t="s">
        <v>27</v>
      </c>
      <c r="J72" s="59">
        <v>10.5</v>
      </c>
      <c r="K72" s="59">
        <v>10</v>
      </c>
      <c r="L72" s="59">
        <v>0.82</v>
      </c>
      <c r="M72" s="59">
        <f t="shared" ref="M72:M79" si="11">J72/2</f>
        <v>5.25</v>
      </c>
      <c r="N72" s="78">
        <f t="shared" si="8"/>
        <v>7.8095238095238093E-2</v>
      </c>
      <c r="O72" s="59">
        <v>16</v>
      </c>
      <c r="P72" s="59">
        <f t="shared" si="9"/>
        <v>0.5</v>
      </c>
      <c r="Q72" s="56">
        <v>11</v>
      </c>
      <c r="R72" s="117" t="s">
        <v>252</v>
      </c>
      <c r="S72" s="56" t="s">
        <v>226</v>
      </c>
      <c r="T72" s="58">
        <v>2</v>
      </c>
      <c r="U72" s="59">
        <v>4.2</v>
      </c>
      <c r="V72" s="59">
        <v>10.5</v>
      </c>
      <c r="W72" s="59">
        <f t="shared" si="10"/>
        <v>0.4</v>
      </c>
      <c r="X72" s="58">
        <v>66</v>
      </c>
      <c r="Y72" s="56" t="s">
        <v>16</v>
      </c>
      <c r="Z72" s="56"/>
      <c r="AA72" s="56" t="s">
        <v>33</v>
      </c>
      <c r="AB72" s="56" t="s">
        <v>16</v>
      </c>
      <c r="AC72" s="56"/>
      <c r="AD72" s="56" t="s">
        <v>33</v>
      </c>
    </row>
    <row r="73" spans="2:30" s="16" customFormat="1" ht="30">
      <c r="B73" s="56">
        <v>11</v>
      </c>
      <c r="C73" s="56">
        <v>3</v>
      </c>
      <c r="D73" s="56" t="s">
        <v>49</v>
      </c>
      <c r="E73" s="56" t="s">
        <v>53</v>
      </c>
      <c r="F73" s="57" t="s">
        <v>253</v>
      </c>
      <c r="G73" s="56" t="s">
        <v>138</v>
      </c>
      <c r="H73" s="56">
        <v>3</v>
      </c>
      <c r="I73" s="56" t="s">
        <v>27</v>
      </c>
      <c r="J73" s="59">
        <v>9.8000000000000007</v>
      </c>
      <c r="K73" s="59">
        <v>10</v>
      </c>
      <c r="L73" s="59">
        <v>0.72</v>
      </c>
      <c r="M73" s="59">
        <f t="shared" si="11"/>
        <v>4.9000000000000004</v>
      </c>
      <c r="N73" s="78">
        <f t="shared" si="8"/>
        <v>7.3469387755102034E-2</v>
      </c>
      <c r="O73" s="59">
        <v>17</v>
      </c>
      <c r="P73" s="59">
        <f t="shared" si="9"/>
        <v>0.5</v>
      </c>
      <c r="Q73" s="56">
        <v>11</v>
      </c>
      <c r="R73" s="118"/>
      <c r="S73" s="56" t="s">
        <v>227</v>
      </c>
      <c r="T73" s="58">
        <v>3</v>
      </c>
      <c r="U73" s="59">
        <v>4.7</v>
      </c>
      <c r="V73" s="59">
        <v>9.8000000000000007</v>
      </c>
      <c r="W73" s="59">
        <f t="shared" si="10"/>
        <v>0.47959183673469385</v>
      </c>
      <c r="X73" s="58">
        <v>67</v>
      </c>
      <c r="Y73" s="56" t="s">
        <v>16</v>
      </c>
      <c r="Z73" s="56"/>
      <c r="AA73" s="56" t="s">
        <v>33</v>
      </c>
      <c r="AB73" s="56" t="s">
        <v>16</v>
      </c>
      <c r="AC73" s="56"/>
      <c r="AD73" s="56" t="s">
        <v>33</v>
      </c>
    </row>
    <row r="74" spans="2:30" s="16" customFormat="1" ht="30">
      <c r="B74" s="56">
        <v>11</v>
      </c>
      <c r="C74" s="56">
        <v>3</v>
      </c>
      <c r="D74" s="56" t="s">
        <v>49</v>
      </c>
      <c r="E74" s="56" t="s">
        <v>53</v>
      </c>
      <c r="F74" s="57" t="s">
        <v>253</v>
      </c>
      <c r="G74" s="56" t="s">
        <v>136</v>
      </c>
      <c r="H74" s="56">
        <v>1</v>
      </c>
      <c r="I74" s="56" t="s">
        <v>27</v>
      </c>
      <c r="J74" s="59">
        <v>9</v>
      </c>
      <c r="K74" s="59">
        <v>10</v>
      </c>
      <c r="L74" s="59">
        <v>0.79</v>
      </c>
      <c r="M74" s="59">
        <f t="shared" si="11"/>
        <v>4.5</v>
      </c>
      <c r="N74" s="78">
        <f t="shared" si="8"/>
        <v>8.7777777777777788E-2</v>
      </c>
      <c r="O74" s="59">
        <v>10</v>
      </c>
      <c r="P74" s="59">
        <f t="shared" si="9"/>
        <v>0.5</v>
      </c>
      <c r="Q74" s="56">
        <v>11</v>
      </c>
      <c r="R74" s="118"/>
      <c r="S74" s="56" t="s">
        <v>225</v>
      </c>
      <c r="T74" s="58">
        <v>1</v>
      </c>
      <c r="U74" s="59">
        <v>5</v>
      </c>
      <c r="V74" s="59">
        <v>10.5</v>
      </c>
      <c r="W74" s="59">
        <f t="shared" si="10"/>
        <v>0.47619047619047616</v>
      </c>
      <c r="X74" s="58">
        <v>68</v>
      </c>
      <c r="Y74" s="56" t="s">
        <v>16</v>
      </c>
      <c r="Z74" s="56"/>
      <c r="AA74" s="56" t="s">
        <v>33</v>
      </c>
      <c r="AB74" s="56" t="s">
        <v>16</v>
      </c>
      <c r="AC74" s="56"/>
      <c r="AD74" s="56" t="s">
        <v>33</v>
      </c>
    </row>
    <row r="75" spans="2:30" s="16" customFormat="1" ht="30">
      <c r="B75" s="56">
        <v>11</v>
      </c>
      <c r="C75" s="56">
        <v>3</v>
      </c>
      <c r="D75" s="56" t="s">
        <v>49</v>
      </c>
      <c r="E75" s="56" t="s">
        <v>53</v>
      </c>
      <c r="F75" s="57" t="s">
        <v>253</v>
      </c>
      <c r="G75" s="56" t="s">
        <v>139</v>
      </c>
      <c r="H75" s="56">
        <v>4</v>
      </c>
      <c r="I75" s="56" t="s">
        <v>27</v>
      </c>
      <c r="J75" s="59">
        <v>7.7</v>
      </c>
      <c r="K75" s="59">
        <v>10</v>
      </c>
      <c r="L75" s="59">
        <v>0.69</v>
      </c>
      <c r="M75" s="59">
        <f t="shared" si="11"/>
        <v>3.85</v>
      </c>
      <c r="N75" s="78">
        <f t="shared" si="8"/>
        <v>8.9610389610389599E-2</v>
      </c>
      <c r="O75" s="59">
        <v>11</v>
      </c>
      <c r="P75" s="59">
        <f t="shared" si="9"/>
        <v>0.5</v>
      </c>
      <c r="Q75" s="56">
        <v>11</v>
      </c>
      <c r="R75" s="118"/>
      <c r="S75" s="56" t="s">
        <v>228</v>
      </c>
      <c r="T75" s="58">
        <v>4</v>
      </c>
      <c r="U75" s="59">
        <v>4.5</v>
      </c>
      <c r="V75" s="59">
        <v>8.5</v>
      </c>
      <c r="W75" s="59">
        <f t="shared" si="10"/>
        <v>0.52941176470588236</v>
      </c>
      <c r="X75" s="58">
        <v>69</v>
      </c>
      <c r="Y75" s="56" t="s">
        <v>16</v>
      </c>
      <c r="Z75" s="56"/>
      <c r="AA75" s="56" t="s">
        <v>33</v>
      </c>
      <c r="AB75" s="56" t="s">
        <v>16</v>
      </c>
      <c r="AC75" s="56"/>
      <c r="AD75" s="56" t="s">
        <v>33</v>
      </c>
    </row>
    <row r="76" spans="2:30" s="16" customFormat="1" ht="30">
      <c r="B76" s="56">
        <v>11</v>
      </c>
      <c r="C76" s="56">
        <v>3</v>
      </c>
      <c r="D76" s="56" t="s">
        <v>49</v>
      </c>
      <c r="E76" s="56" t="s">
        <v>53</v>
      </c>
      <c r="F76" s="57" t="s">
        <v>253</v>
      </c>
      <c r="G76" s="56" t="s">
        <v>142</v>
      </c>
      <c r="H76" s="56">
        <v>7</v>
      </c>
      <c r="I76" s="56" t="s">
        <v>27</v>
      </c>
      <c r="J76" s="59">
        <v>7.5</v>
      </c>
      <c r="K76" s="59">
        <v>10</v>
      </c>
      <c r="L76" s="59">
        <v>0.69</v>
      </c>
      <c r="M76" s="59">
        <f t="shared" si="11"/>
        <v>3.75</v>
      </c>
      <c r="N76" s="78">
        <f t="shared" si="8"/>
        <v>9.1999999999999998E-2</v>
      </c>
      <c r="O76" s="59">
        <v>13</v>
      </c>
      <c r="P76" s="59">
        <f t="shared" si="9"/>
        <v>0.5</v>
      </c>
      <c r="Q76" s="56">
        <v>11</v>
      </c>
      <c r="R76" s="118"/>
      <c r="S76" s="56" t="s">
        <v>231</v>
      </c>
      <c r="T76" s="58">
        <v>7</v>
      </c>
      <c r="U76" s="59">
        <v>4.5</v>
      </c>
      <c r="V76" s="59">
        <v>8.5</v>
      </c>
      <c r="W76" s="59">
        <f t="shared" si="10"/>
        <v>0.52941176470588236</v>
      </c>
      <c r="X76" s="58">
        <v>70</v>
      </c>
      <c r="Y76" s="56" t="s">
        <v>16</v>
      </c>
      <c r="Z76" s="56"/>
      <c r="AA76" s="56" t="s">
        <v>33</v>
      </c>
      <c r="AB76" s="56" t="s">
        <v>16</v>
      </c>
      <c r="AC76" s="56"/>
      <c r="AD76" s="56" t="s">
        <v>33</v>
      </c>
    </row>
    <row r="77" spans="2:30" s="16" customFormat="1" ht="30">
      <c r="B77" s="56">
        <v>11</v>
      </c>
      <c r="C77" s="56">
        <v>3</v>
      </c>
      <c r="D77" s="56" t="s">
        <v>49</v>
      </c>
      <c r="E77" s="56" t="s">
        <v>53</v>
      </c>
      <c r="F77" s="57" t="s">
        <v>253</v>
      </c>
      <c r="G77" s="56" t="s">
        <v>141</v>
      </c>
      <c r="H77" s="56">
        <v>6</v>
      </c>
      <c r="I77" s="56" t="s">
        <v>27</v>
      </c>
      <c r="J77" s="59">
        <v>7.7</v>
      </c>
      <c r="K77" s="59">
        <v>10</v>
      </c>
      <c r="L77" s="59">
        <v>0.69</v>
      </c>
      <c r="M77" s="59">
        <f t="shared" si="11"/>
        <v>3.85</v>
      </c>
      <c r="N77" s="78">
        <f t="shared" si="8"/>
        <v>8.9610389610389599E-2</v>
      </c>
      <c r="O77" s="59">
        <v>12</v>
      </c>
      <c r="P77" s="59">
        <f t="shared" si="9"/>
        <v>0.5</v>
      </c>
      <c r="Q77" s="56">
        <v>11</v>
      </c>
      <c r="R77" s="118"/>
      <c r="S77" s="56" t="s">
        <v>230</v>
      </c>
      <c r="T77" s="58">
        <v>6</v>
      </c>
      <c r="U77" s="59">
        <v>4.5</v>
      </c>
      <c r="V77" s="59">
        <v>7.7</v>
      </c>
      <c r="W77" s="59">
        <f t="shared" si="10"/>
        <v>0.58441558441558439</v>
      </c>
      <c r="X77" s="58">
        <v>71</v>
      </c>
      <c r="Y77" s="56" t="s">
        <v>16</v>
      </c>
      <c r="Z77" s="56"/>
      <c r="AA77" s="56" t="s">
        <v>33</v>
      </c>
      <c r="AB77" s="56" t="s">
        <v>16</v>
      </c>
      <c r="AC77" s="56"/>
      <c r="AD77" s="56" t="s">
        <v>33</v>
      </c>
    </row>
    <row r="78" spans="2:30" s="16" customFormat="1" ht="30">
      <c r="B78" s="56">
        <v>11</v>
      </c>
      <c r="C78" s="56">
        <v>3</v>
      </c>
      <c r="D78" s="56" t="s">
        <v>49</v>
      </c>
      <c r="E78" s="56" t="s">
        <v>53</v>
      </c>
      <c r="F78" s="57" t="s">
        <v>253</v>
      </c>
      <c r="G78" s="56" t="s">
        <v>140</v>
      </c>
      <c r="H78" s="56">
        <v>5</v>
      </c>
      <c r="I78" s="56" t="s">
        <v>27</v>
      </c>
      <c r="J78" s="59">
        <v>8.5</v>
      </c>
      <c r="K78" s="59">
        <v>10</v>
      </c>
      <c r="L78" s="59">
        <v>0.69</v>
      </c>
      <c r="M78" s="59">
        <f t="shared" si="11"/>
        <v>4.25</v>
      </c>
      <c r="N78" s="78">
        <f t="shared" si="8"/>
        <v>8.1176470588235294E-2</v>
      </c>
      <c r="O78" s="59">
        <v>14</v>
      </c>
      <c r="P78" s="59">
        <f t="shared" si="9"/>
        <v>0.5</v>
      </c>
      <c r="Q78" s="56">
        <v>11</v>
      </c>
      <c r="R78" s="119"/>
      <c r="S78" s="56" t="s">
        <v>229</v>
      </c>
      <c r="T78" s="58">
        <v>5</v>
      </c>
      <c r="U78" s="59">
        <v>5</v>
      </c>
      <c r="V78" s="59">
        <v>8.5</v>
      </c>
      <c r="W78" s="59">
        <f t="shared" si="10"/>
        <v>0.58823529411764708</v>
      </c>
      <c r="X78" s="58">
        <v>72</v>
      </c>
      <c r="Y78" s="56" t="s">
        <v>16</v>
      </c>
      <c r="Z78" s="56"/>
      <c r="AA78" s="56" t="s">
        <v>33</v>
      </c>
      <c r="AB78" s="56" t="s">
        <v>16</v>
      </c>
      <c r="AC78" s="56"/>
      <c r="AD78" s="56" t="s">
        <v>33</v>
      </c>
    </row>
    <row r="79" spans="2:30" s="17" customFormat="1" ht="30">
      <c r="B79" s="56">
        <v>11</v>
      </c>
      <c r="C79" s="56">
        <v>3</v>
      </c>
      <c r="D79" s="56" t="s">
        <v>49</v>
      </c>
      <c r="E79" s="56" t="s">
        <v>53</v>
      </c>
      <c r="F79" s="57" t="s">
        <v>253</v>
      </c>
      <c r="G79" s="56" t="s">
        <v>143</v>
      </c>
      <c r="H79" s="56">
        <v>8</v>
      </c>
      <c r="I79" s="56" t="s">
        <v>27</v>
      </c>
      <c r="J79" s="59">
        <v>8.5</v>
      </c>
      <c r="K79" s="59">
        <v>10</v>
      </c>
      <c r="L79" s="59">
        <v>0.69</v>
      </c>
      <c r="M79" s="59">
        <f t="shared" si="11"/>
        <v>4.25</v>
      </c>
      <c r="N79" s="78">
        <f t="shared" si="8"/>
        <v>8.1176470588235294E-2</v>
      </c>
      <c r="O79" s="59">
        <v>15</v>
      </c>
      <c r="P79" s="59">
        <f t="shared" si="9"/>
        <v>0.5</v>
      </c>
      <c r="Q79" s="56">
        <v>11</v>
      </c>
      <c r="R79" s="57"/>
      <c r="S79" s="56"/>
      <c r="T79" s="58"/>
      <c r="U79" s="59"/>
      <c r="V79" s="59"/>
      <c r="W79" s="59"/>
      <c r="X79" s="58"/>
      <c r="Y79" s="56"/>
      <c r="Z79" s="56"/>
      <c r="AA79" s="56"/>
      <c r="AB79" s="56"/>
      <c r="AC79" s="56"/>
      <c r="AD79" s="56"/>
    </row>
    <row r="80" spans="2:30" s="17" customFormat="1" ht="30">
      <c r="B80" s="48">
        <v>9</v>
      </c>
      <c r="C80" s="48">
        <v>12</v>
      </c>
      <c r="D80" s="48" t="s">
        <v>46</v>
      </c>
      <c r="E80" s="48" t="s">
        <v>47</v>
      </c>
      <c r="F80" s="49" t="s">
        <v>246</v>
      </c>
      <c r="G80" s="48" t="s">
        <v>125</v>
      </c>
      <c r="H80" s="48">
        <v>2</v>
      </c>
      <c r="I80" s="48" t="s">
        <v>15</v>
      </c>
      <c r="J80" s="51">
        <v>7.3</v>
      </c>
      <c r="K80" s="51">
        <v>8</v>
      </c>
      <c r="L80" s="51">
        <v>0.7</v>
      </c>
      <c r="M80" s="51">
        <v>2.11</v>
      </c>
      <c r="N80" s="87">
        <f t="shared" si="8"/>
        <v>9.5890410958904104E-2</v>
      </c>
      <c r="O80" s="51">
        <v>88</v>
      </c>
      <c r="P80" s="51">
        <f t="shared" si="9"/>
        <v>0.28904109589041094</v>
      </c>
      <c r="Q80" s="48">
        <v>12</v>
      </c>
      <c r="R80" s="130" t="s">
        <v>246</v>
      </c>
      <c r="S80" s="48" t="s">
        <v>216</v>
      </c>
      <c r="T80" s="50">
        <v>2</v>
      </c>
      <c r="U80" s="51">
        <v>3.9</v>
      </c>
      <c r="V80" s="51">
        <v>7.9</v>
      </c>
      <c r="W80" s="51">
        <f t="shared" ref="W80:W90" si="12">U80/V80</f>
        <v>0.49367088607594933</v>
      </c>
      <c r="X80" s="50">
        <v>73</v>
      </c>
      <c r="Y80" s="48" t="s">
        <v>16</v>
      </c>
      <c r="Z80" s="48"/>
      <c r="AA80" s="48" t="s">
        <v>33</v>
      </c>
      <c r="AB80" s="48" t="s">
        <v>16</v>
      </c>
      <c r="AC80" s="48"/>
      <c r="AD80" s="48" t="s">
        <v>33</v>
      </c>
    </row>
    <row r="81" spans="2:30" s="17" customFormat="1" ht="30">
      <c r="B81" s="48">
        <v>9</v>
      </c>
      <c r="C81" s="48">
        <v>12</v>
      </c>
      <c r="D81" s="48" t="s">
        <v>46</v>
      </c>
      <c r="E81" s="48" t="s">
        <v>47</v>
      </c>
      <c r="F81" s="49" t="s">
        <v>246</v>
      </c>
      <c r="G81" s="48" t="s">
        <v>126</v>
      </c>
      <c r="H81" s="48">
        <v>3</v>
      </c>
      <c r="I81" s="48" t="s">
        <v>15</v>
      </c>
      <c r="J81" s="51">
        <v>7.9</v>
      </c>
      <c r="K81" s="51">
        <v>8</v>
      </c>
      <c r="L81" s="51">
        <v>0.66</v>
      </c>
      <c r="M81" s="51">
        <v>2.5</v>
      </c>
      <c r="N81" s="87">
        <f t="shared" si="8"/>
        <v>8.3544303797468356E-2</v>
      </c>
      <c r="O81" s="51">
        <v>76</v>
      </c>
      <c r="P81" s="51">
        <f t="shared" si="9"/>
        <v>0.31645569620253161</v>
      </c>
      <c r="Q81" s="48">
        <v>12</v>
      </c>
      <c r="R81" s="131"/>
      <c r="S81" s="48" t="s">
        <v>217</v>
      </c>
      <c r="T81" s="50">
        <v>3</v>
      </c>
      <c r="U81" s="51">
        <v>3.9</v>
      </c>
      <c r="V81" s="51">
        <v>8.6</v>
      </c>
      <c r="W81" s="51">
        <f t="shared" si="12"/>
        <v>0.45348837209302328</v>
      </c>
      <c r="X81" s="50">
        <v>74</v>
      </c>
      <c r="Y81" s="48" t="s">
        <v>16</v>
      </c>
      <c r="Z81" s="48"/>
      <c r="AA81" s="48" t="s">
        <v>33</v>
      </c>
      <c r="AB81" s="48" t="s">
        <v>16</v>
      </c>
      <c r="AC81" s="48"/>
      <c r="AD81" s="48" t="s">
        <v>33</v>
      </c>
    </row>
    <row r="82" spans="2:30" s="17" customFormat="1" ht="30">
      <c r="B82" s="48">
        <v>9</v>
      </c>
      <c r="C82" s="48">
        <v>12</v>
      </c>
      <c r="D82" s="48" t="s">
        <v>46</v>
      </c>
      <c r="E82" s="48" t="s">
        <v>47</v>
      </c>
      <c r="F82" s="49" t="s">
        <v>246</v>
      </c>
      <c r="G82" s="48" t="s">
        <v>124</v>
      </c>
      <c r="H82" s="48">
        <v>1</v>
      </c>
      <c r="I82" s="48" t="s">
        <v>15</v>
      </c>
      <c r="J82" s="51">
        <v>5.19</v>
      </c>
      <c r="K82" s="51">
        <v>8</v>
      </c>
      <c r="L82" s="51">
        <v>0.7</v>
      </c>
      <c r="M82" s="51">
        <v>1.7</v>
      </c>
      <c r="N82" s="87">
        <f t="shared" si="8"/>
        <v>0.13487475915221578</v>
      </c>
      <c r="O82" s="51">
        <v>84</v>
      </c>
      <c r="P82" s="51">
        <f t="shared" si="9"/>
        <v>0.32755298651252407</v>
      </c>
      <c r="Q82" s="48">
        <v>12</v>
      </c>
      <c r="R82" s="131"/>
      <c r="S82" s="48" t="s">
        <v>215</v>
      </c>
      <c r="T82" s="50">
        <v>1</v>
      </c>
      <c r="U82" s="51">
        <v>3.2</v>
      </c>
      <c r="V82" s="51">
        <v>7.3</v>
      </c>
      <c r="W82" s="51">
        <f t="shared" si="12"/>
        <v>0.43835616438356168</v>
      </c>
      <c r="X82" s="50">
        <v>75</v>
      </c>
      <c r="Y82" s="48" t="s">
        <v>16</v>
      </c>
      <c r="Z82" s="48"/>
      <c r="AA82" s="48" t="s">
        <v>33</v>
      </c>
      <c r="AB82" s="48" t="s">
        <v>16</v>
      </c>
      <c r="AC82" s="48"/>
      <c r="AD82" s="48" t="s">
        <v>33</v>
      </c>
    </row>
    <row r="83" spans="2:30" s="17" customFormat="1" ht="30">
      <c r="B83" s="48">
        <v>9</v>
      </c>
      <c r="C83" s="48">
        <v>12</v>
      </c>
      <c r="D83" s="48" t="s">
        <v>46</v>
      </c>
      <c r="E83" s="48" t="s">
        <v>47</v>
      </c>
      <c r="F83" s="49" t="s">
        <v>246</v>
      </c>
      <c r="G83" s="48" t="s">
        <v>128</v>
      </c>
      <c r="H83" s="48">
        <v>5</v>
      </c>
      <c r="I83" s="48" t="s">
        <v>15</v>
      </c>
      <c r="J83" s="51">
        <v>7.3</v>
      </c>
      <c r="K83" s="51">
        <v>8</v>
      </c>
      <c r="L83" s="51">
        <v>0.67</v>
      </c>
      <c r="M83" s="51">
        <v>2</v>
      </c>
      <c r="N83" s="87">
        <f t="shared" si="8"/>
        <v>9.1780821917808231E-2</v>
      </c>
      <c r="O83" s="51">
        <v>77</v>
      </c>
      <c r="P83" s="51">
        <f t="shared" si="9"/>
        <v>0.27397260273972601</v>
      </c>
      <c r="Q83" s="48">
        <v>12</v>
      </c>
      <c r="R83" s="131"/>
      <c r="S83" s="48" t="s">
        <v>219</v>
      </c>
      <c r="T83" s="50">
        <v>5</v>
      </c>
      <c r="U83" s="51">
        <v>3.2</v>
      </c>
      <c r="V83" s="51">
        <v>7.3</v>
      </c>
      <c r="W83" s="51">
        <f t="shared" si="12"/>
        <v>0.43835616438356168</v>
      </c>
      <c r="X83" s="50">
        <v>76</v>
      </c>
      <c r="Y83" s="48" t="s">
        <v>16</v>
      </c>
      <c r="Z83" s="48"/>
      <c r="AA83" s="48" t="s">
        <v>33</v>
      </c>
      <c r="AB83" s="48" t="s">
        <v>16</v>
      </c>
      <c r="AC83" s="48"/>
      <c r="AD83" s="48" t="s">
        <v>33</v>
      </c>
    </row>
    <row r="84" spans="2:30" s="17" customFormat="1" ht="30">
      <c r="B84" s="28">
        <v>4</v>
      </c>
      <c r="C84" s="28">
        <v>12</v>
      </c>
      <c r="D84" s="28" t="s">
        <v>30</v>
      </c>
      <c r="E84" s="28" t="s">
        <v>31</v>
      </c>
      <c r="F84" s="29" t="s">
        <v>246</v>
      </c>
      <c r="G84" s="28" t="s">
        <v>79</v>
      </c>
      <c r="H84" s="28">
        <v>11</v>
      </c>
      <c r="I84" s="28" t="s">
        <v>15</v>
      </c>
      <c r="J84" s="31">
        <v>7.8</v>
      </c>
      <c r="K84" s="31">
        <v>5</v>
      </c>
      <c r="L84" s="31">
        <v>0.79</v>
      </c>
      <c r="M84" s="31">
        <v>3.48</v>
      </c>
      <c r="N84" s="82">
        <f t="shared" si="8"/>
        <v>0.10128205128205128</v>
      </c>
      <c r="O84" s="31">
        <v>86</v>
      </c>
      <c r="P84" s="31">
        <f t="shared" si="9"/>
        <v>0.44615384615384618</v>
      </c>
      <c r="Q84" s="28">
        <v>12</v>
      </c>
      <c r="R84" s="131"/>
      <c r="S84" s="28" t="s">
        <v>175</v>
      </c>
      <c r="T84" s="30">
        <v>11</v>
      </c>
      <c r="U84" s="31">
        <v>3.4</v>
      </c>
      <c r="V84" s="31">
        <v>8</v>
      </c>
      <c r="W84" s="31">
        <f t="shared" si="12"/>
        <v>0.42499999999999999</v>
      </c>
      <c r="X84" s="30">
        <v>77</v>
      </c>
      <c r="Y84" s="28" t="s">
        <v>32</v>
      </c>
      <c r="Z84" s="28"/>
      <c r="AA84" s="28" t="s">
        <v>35</v>
      </c>
      <c r="AB84" s="28" t="s">
        <v>34</v>
      </c>
      <c r="AC84" s="28"/>
      <c r="AD84" s="28" t="s">
        <v>35</v>
      </c>
    </row>
    <row r="85" spans="2:30" s="17" customFormat="1" ht="30">
      <c r="B85" s="48">
        <v>9</v>
      </c>
      <c r="C85" s="48">
        <v>12</v>
      </c>
      <c r="D85" s="48" t="s">
        <v>46</v>
      </c>
      <c r="E85" s="48" t="s">
        <v>47</v>
      </c>
      <c r="F85" s="49" t="s">
        <v>246</v>
      </c>
      <c r="G85" s="48" t="s">
        <v>127</v>
      </c>
      <c r="H85" s="48">
        <v>4</v>
      </c>
      <c r="I85" s="48" t="s">
        <v>15</v>
      </c>
      <c r="J85" s="51">
        <v>8.6</v>
      </c>
      <c r="K85" s="51">
        <v>8</v>
      </c>
      <c r="L85" s="51">
        <v>0.7</v>
      </c>
      <c r="M85" s="51">
        <v>2.2999999999999998</v>
      </c>
      <c r="N85" s="87">
        <f t="shared" si="8"/>
        <v>8.1395348837209294E-2</v>
      </c>
      <c r="O85" s="51">
        <v>92</v>
      </c>
      <c r="P85" s="51">
        <f t="shared" si="9"/>
        <v>0.26744186046511625</v>
      </c>
      <c r="Q85" s="48">
        <v>12</v>
      </c>
      <c r="R85" s="131"/>
      <c r="S85" s="48" t="s">
        <v>218</v>
      </c>
      <c r="T85" s="50">
        <v>4</v>
      </c>
      <c r="U85" s="51">
        <v>3.6</v>
      </c>
      <c r="V85" s="51">
        <v>8.6</v>
      </c>
      <c r="W85" s="51">
        <f t="shared" si="12"/>
        <v>0.41860465116279072</v>
      </c>
      <c r="X85" s="50">
        <v>78</v>
      </c>
      <c r="Y85" s="48" t="s">
        <v>16</v>
      </c>
      <c r="Z85" s="48"/>
      <c r="AA85" s="48" t="s">
        <v>33</v>
      </c>
      <c r="AB85" s="48" t="s">
        <v>16</v>
      </c>
      <c r="AC85" s="48"/>
      <c r="AD85" s="48" t="s">
        <v>33</v>
      </c>
    </row>
    <row r="86" spans="2:30" s="17" customFormat="1" ht="30">
      <c r="B86" s="28">
        <v>4</v>
      </c>
      <c r="C86" s="28">
        <v>12</v>
      </c>
      <c r="D86" s="28" t="s">
        <v>30</v>
      </c>
      <c r="E86" s="28" t="s">
        <v>31</v>
      </c>
      <c r="F86" s="29" t="s">
        <v>246</v>
      </c>
      <c r="G86" s="28" t="s">
        <v>83</v>
      </c>
      <c r="H86" s="28">
        <v>15</v>
      </c>
      <c r="I86" s="28" t="s">
        <v>27</v>
      </c>
      <c r="J86" s="31">
        <v>8.1</v>
      </c>
      <c r="K86" s="31">
        <v>5</v>
      </c>
      <c r="L86" s="31">
        <v>0.92</v>
      </c>
      <c r="M86" s="31">
        <f>J86/2</f>
        <v>4.05</v>
      </c>
      <c r="N86" s="82">
        <f t="shared" si="8"/>
        <v>0.11358024691358026</v>
      </c>
      <c r="O86" s="31">
        <v>82</v>
      </c>
      <c r="P86" s="31">
        <f t="shared" si="9"/>
        <v>0.5</v>
      </c>
      <c r="Q86" s="28">
        <v>12</v>
      </c>
      <c r="R86" s="131"/>
      <c r="S86" s="28" t="s">
        <v>179</v>
      </c>
      <c r="T86" s="30">
        <v>15</v>
      </c>
      <c r="U86" s="31">
        <v>4</v>
      </c>
      <c r="V86" s="31">
        <v>10.199999999999999</v>
      </c>
      <c r="W86" s="31">
        <f t="shared" si="12"/>
        <v>0.39215686274509809</v>
      </c>
      <c r="X86" s="30">
        <v>79</v>
      </c>
      <c r="Y86" s="28" t="s">
        <v>32</v>
      </c>
      <c r="Z86" s="28"/>
      <c r="AA86" s="28" t="s">
        <v>33</v>
      </c>
      <c r="AB86" s="28" t="s">
        <v>34</v>
      </c>
      <c r="AC86" s="28"/>
      <c r="AD86" s="28" t="s">
        <v>33</v>
      </c>
    </row>
    <row r="87" spans="2:30" s="18" customFormat="1" ht="45">
      <c r="B87" s="8">
        <v>1</v>
      </c>
      <c r="C87" s="8">
        <v>12</v>
      </c>
      <c r="D87" s="8" t="s">
        <v>3</v>
      </c>
      <c r="E87" s="8" t="s">
        <v>2</v>
      </c>
      <c r="F87" s="22" t="s">
        <v>4</v>
      </c>
      <c r="G87" s="8" t="s">
        <v>62</v>
      </c>
      <c r="H87" s="8">
        <v>2</v>
      </c>
      <c r="I87" s="8" t="s">
        <v>15</v>
      </c>
      <c r="J87" s="24">
        <v>12</v>
      </c>
      <c r="K87" s="24">
        <v>5</v>
      </c>
      <c r="L87" s="24">
        <v>0.69</v>
      </c>
      <c r="M87" s="24">
        <v>2.08</v>
      </c>
      <c r="N87" s="86">
        <f t="shared" si="8"/>
        <v>5.7499999999999996E-2</v>
      </c>
      <c r="O87" s="24">
        <v>74</v>
      </c>
      <c r="P87" s="24">
        <f t="shared" si="9"/>
        <v>0.17333333333333334</v>
      </c>
      <c r="Q87" s="8">
        <v>12</v>
      </c>
      <c r="R87" s="131"/>
      <c r="S87" s="8" t="s">
        <v>160</v>
      </c>
      <c r="T87" s="23">
        <v>1</v>
      </c>
      <c r="U87" s="24">
        <v>2.5</v>
      </c>
      <c r="V87" s="24">
        <v>12</v>
      </c>
      <c r="W87" s="24">
        <f t="shared" si="12"/>
        <v>0.20833333333333334</v>
      </c>
      <c r="X87" s="23">
        <v>80</v>
      </c>
      <c r="Y87" s="8" t="s">
        <v>16</v>
      </c>
      <c r="Z87" s="8"/>
      <c r="AA87" s="8" t="s">
        <v>17</v>
      </c>
      <c r="AB87" s="8" t="s">
        <v>16</v>
      </c>
      <c r="AC87" s="8"/>
      <c r="AD87" s="8" t="s">
        <v>17</v>
      </c>
    </row>
    <row r="88" spans="2:30" s="18" customFormat="1" ht="45">
      <c r="B88" s="8">
        <v>1</v>
      </c>
      <c r="C88" s="8">
        <v>12</v>
      </c>
      <c r="D88" s="8" t="s">
        <v>3</v>
      </c>
      <c r="E88" s="8" t="s">
        <v>2</v>
      </c>
      <c r="F88" s="22" t="s">
        <v>4</v>
      </c>
      <c r="G88" s="8" t="s">
        <v>61</v>
      </c>
      <c r="H88" s="8">
        <v>1</v>
      </c>
      <c r="I88" s="8" t="s">
        <v>15</v>
      </c>
      <c r="J88" s="24">
        <v>12</v>
      </c>
      <c r="K88" s="24">
        <v>5</v>
      </c>
      <c r="L88" s="24">
        <v>0.69</v>
      </c>
      <c r="M88" s="24">
        <v>2.08</v>
      </c>
      <c r="N88" s="86">
        <f t="shared" si="8"/>
        <v>5.7499999999999996E-2</v>
      </c>
      <c r="O88" s="24">
        <v>73</v>
      </c>
      <c r="P88" s="24">
        <f t="shared" si="9"/>
        <v>0.17333333333333334</v>
      </c>
      <c r="Q88" s="8">
        <v>12</v>
      </c>
      <c r="R88" s="132"/>
      <c r="S88" s="8" t="s">
        <v>159</v>
      </c>
      <c r="T88" s="23">
        <v>1</v>
      </c>
      <c r="U88" s="24">
        <v>2.5</v>
      </c>
      <c r="V88" s="24">
        <v>12</v>
      </c>
      <c r="W88" s="24">
        <f t="shared" si="12"/>
        <v>0.20833333333333334</v>
      </c>
      <c r="X88" s="23">
        <v>81</v>
      </c>
      <c r="Y88" s="8" t="s">
        <v>16</v>
      </c>
      <c r="Z88" s="8"/>
      <c r="AA88" s="8" t="s">
        <v>17</v>
      </c>
      <c r="AB88" s="8" t="s">
        <v>16</v>
      </c>
      <c r="AC88" s="8"/>
      <c r="AD88" s="8" t="s">
        <v>17</v>
      </c>
    </row>
    <row r="89" spans="2:30" s="18" customFormat="1" ht="45">
      <c r="B89" s="69">
        <v>13</v>
      </c>
      <c r="C89" s="69">
        <v>13</v>
      </c>
      <c r="D89" s="4" t="s">
        <v>51</v>
      </c>
      <c r="E89" s="4" t="s">
        <v>55</v>
      </c>
      <c r="F89" s="70" t="s">
        <v>265</v>
      </c>
      <c r="G89" s="4" t="s">
        <v>155</v>
      </c>
      <c r="H89" s="69">
        <v>1</v>
      </c>
      <c r="I89" s="4" t="s">
        <v>15</v>
      </c>
      <c r="J89" s="72">
        <v>14.7</v>
      </c>
      <c r="K89" s="72">
        <v>9.6</v>
      </c>
      <c r="L89" s="72">
        <v>0.74</v>
      </c>
      <c r="M89" s="72">
        <v>3.05</v>
      </c>
      <c r="N89" s="88">
        <f t="shared" si="8"/>
        <v>5.0340136054421773E-2</v>
      </c>
      <c r="O89" s="72">
        <v>94</v>
      </c>
      <c r="P89" s="72">
        <f t="shared" si="9"/>
        <v>0.20748299319727892</v>
      </c>
      <c r="Q89" s="69">
        <v>13</v>
      </c>
      <c r="R89" s="100" t="s">
        <v>265</v>
      </c>
      <c r="S89" s="4" t="s">
        <v>242</v>
      </c>
      <c r="T89" s="71">
        <v>1</v>
      </c>
      <c r="U89" s="72">
        <v>2.6</v>
      </c>
      <c r="V89" s="72">
        <v>14.7</v>
      </c>
      <c r="W89" s="72">
        <f t="shared" si="12"/>
        <v>0.17687074829931973</v>
      </c>
      <c r="X89" s="71">
        <v>82</v>
      </c>
      <c r="Y89" s="4" t="s">
        <v>16</v>
      </c>
      <c r="Z89" s="4"/>
      <c r="AA89" s="4" t="s">
        <v>17</v>
      </c>
      <c r="AB89" s="4" t="s">
        <v>16</v>
      </c>
      <c r="AC89" s="4"/>
      <c r="AD89" s="4" t="s">
        <v>17</v>
      </c>
    </row>
    <row r="90" spans="2:30" s="18" customFormat="1" ht="45">
      <c r="B90" s="69">
        <v>13</v>
      </c>
      <c r="C90" s="69">
        <v>13</v>
      </c>
      <c r="D90" s="4" t="s">
        <v>51</v>
      </c>
      <c r="E90" s="4" t="s">
        <v>55</v>
      </c>
      <c r="F90" s="70" t="s">
        <v>265</v>
      </c>
      <c r="G90" s="4" t="s">
        <v>156</v>
      </c>
      <c r="H90" s="69">
        <v>2</v>
      </c>
      <c r="I90" s="4" t="s">
        <v>15</v>
      </c>
      <c r="J90" s="72">
        <v>14.7</v>
      </c>
      <c r="K90" s="72">
        <v>9.6</v>
      </c>
      <c r="L90" s="72">
        <v>0.74</v>
      </c>
      <c r="M90" s="72">
        <v>3.05</v>
      </c>
      <c r="N90" s="88">
        <f t="shared" si="8"/>
        <v>5.0340136054421773E-2</v>
      </c>
      <c r="O90" s="72">
        <v>95</v>
      </c>
      <c r="P90" s="72">
        <f t="shared" si="9"/>
        <v>0.20748299319727892</v>
      </c>
      <c r="Q90" s="69">
        <v>13</v>
      </c>
      <c r="R90" s="102"/>
      <c r="S90" s="4" t="s">
        <v>243</v>
      </c>
      <c r="T90" s="71">
        <v>2</v>
      </c>
      <c r="U90" s="72">
        <v>2.6</v>
      </c>
      <c r="V90" s="72">
        <v>14.7</v>
      </c>
      <c r="W90" s="72">
        <f t="shared" si="12"/>
        <v>0.17687074829931973</v>
      </c>
      <c r="X90" s="71">
        <v>83</v>
      </c>
      <c r="Y90" s="4" t="s">
        <v>16</v>
      </c>
      <c r="Z90" s="4"/>
      <c r="AA90" s="4" t="s">
        <v>17</v>
      </c>
      <c r="AB90" s="4" t="s">
        <v>16</v>
      </c>
      <c r="AC90" s="4"/>
      <c r="AD90" s="4" t="s">
        <v>17</v>
      </c>
    </row>
    <row r="91" spans="2:30" s="18" customFormat="1" ht="30" customHeight="1">
      <c r="B91" s="52">
        <v>10</v>
      </c>
      <c r="C91" s="52">
        <v>1</v>
      </c>
      <c r="D91" s="52" t="s">
        <v>48</v>
      </c>
      <c r="E91" s="52" t="s">
        <v>52</v>
      </c>
      <c r="F91" s="53" t="s">
        <v>260</v>
      </c>
      <c r="G91" s="52" t="s">
        <v>135</v>
      </c>
      <c r="H91" s="52">
        <v>6</v>
      </c>
      <c r="I91" s="52" t="s">
        <v>27</v>
      </c>
      <c r="J91" s="55">
        <v>6.5</v>
      </c>
      <c r="K91" s="55">
        <v>2.4</v>
      </c>
      <c r="L91" s="55">
        <v>0.49</v>
      </c>
      <c r="M91" s="55">
        <f>J91/2</f>
        <v>3.25</v>
      </c>
      <c r="N91" s="76">
        <f t="shared" si="8"/>
        <v>7.5384615384615383E-2</v>
      </c>
      <c r="O91" s="55">
        <v>2</v>
      </c>
      <c r="P91" s="55">
        <f t="shared" si="9"/>
        <v>0.5</v>
      </c>
      <c r="Q91" s="52"/>
      <c r="R91" s="53"/>
      <c r="S91" s="52"/>
      <c r="T91" s="54"/>
      <c r="U91" s="55"/>
      <c r="V91" s="55"/>
      <c r="W91" s="55"/>
      <c r="X91" s="54"/>
      <c r="Y91" s="52"/>
      <c r="Z91" s="52"/>
      <c r="AA91" s="52"/>
      <c r="AB91" s="52"/>
      <c r="AC91" s="52"/>
      <c r="AD91" s="52"/>
    </row>
    <row r="92" spans="2:30" s="18" customFormat="1" ht="45">
      <c r="B92" s="40">
        <v>7</v>
      </c>
      <c r="C92" s="40">
        <v>8</v>
      </c>
      <c r="D92" s="40" t="s">
        <v>39</v>
      </c>
      <c r="E92" s="40" t="s">
        <v>40</v>
      </c>
      <c r="F92" s="41" t="s">
        <v>248</v>
      </c>
      <c r="G92" s="40" t="s">
        <v>118</v>
      </c>
      <c r="H92" s="40">
        <v>13</v>
      </c>
      <c r="I92" s="40" t="s">
        <v>27</v>
      </c>
      <c r="J92" s="43">
        <v>5.01</v>
      </c>
      <c r="K92" s="43">
        <v>3.8</v>
      </c>
      <c r="L92" s="43">
        <v>0.48</v>
      </c>
      <c r="M92" s="43">
        <f>J92/2</f>
        <v>2.5049999999999999</v>
      </c>
      <c r="N92" s="81">
        <f t="shared" si="8"/>
        <v>9.580838323353294E-2</v>
      </c>
      <c r="O92" s="43">
        <v>41</v>
      </c>
      <c r="P92" s="43">
        <f t="shared" si="9"/>
        <v>0.5</v>
      </c>
      <c r="Q92" s="40"/>
      <c r="R92" s="41"/>
      <c r="S92" s="40"/>
      <c r="T92" s="42"/>
      <c r="U92" s="43"/>
      <c r="V92" s="43"/>
      <c r="W92" s="43"/>
      <c r="X92" s="42"/>
      <c r="Y92" s="40"/>
      <c r="Z92" s="40"/>
      <c r="AA92" s="40"/>
      <c r="AB92" s="40"/>
      <c r="AC92" s="40"/>
      <c r="AD92" s="40"/>
    </row>
    <row r="93" spans="2:30" s="18" customFormat="1" ht="30" customHeight="1">
      <c r="B93" s="60">
        <v>12</v>
      </c>
      <c r="C93" s="60">
        <v>9</v>
      </c>
      <c r="D93" s="61" t="s">
        <v>50</v>
      </c>
      <c r="E93" s="62" t="s">
        <v>54</v>
      </c>
      <c r="F93" s="63" t="s">
        <v>245</v>
      </c>
      <c r="G93" s="62" t="s">
        <v>154</v>
      </c>
      <c r="H93" s="60">
        <v>11</v>
      </c>
      <c r="I93" s="61" t="s">
        <v>27</v>
      </c>
      <c r="J93" s="65">
        <v>9</v>
      </c>
      <c r="K93" s="65">
        <v>4.5</v>
      </c>
      <c r="L93" s="65">
        <v>0.57999999999999996</v>
      </c>
      <c r="M93" s="65">
        <f>J93/2</f>
        <v>4.5</v>
      </c>
      <c r="N93" s="83">
        <f t="shared" si="8"/>
        <v>6.4444444444444443E-2</v>
      </c>
      <c r="O93" s="66">
        <v>60</v>
      </c>
      <c r="P93" s="65">
        <f t="shared" si="9"/>
        <v>0.5</v>
      </c>
      <c r="Q93" s="60"/>
      <c r="R93" s="63"/>
      <c r="S93" s="62"/>
      <c r="T93" s="68"/>
      <c r="U93" s="66"/>
      <c r="V93" s="66"/>
      <c r="W93" s="66"/>
      <c r="X93" s="68"/>
      <c r="Y93" s="61"/>
      <c r="Z93" s="61"/>
      <c r="AA93" s="61"/>
      <c r="AB93" s="61"/>
      <c r="AC93" s="61"/>
      <c r="AD93" s="61"/>
    </row>
    <row r="94" spans="2:30" s="18" customFormat="1" ht="45" customHeight="1">
      <c r="B94" s="36">
        <v>6</v>
      </c>
      <c r="C94" s="36">
        <v>9</v>
      </c>
      <c r="D94" s="36" t="s">
        <v>38</v>
      </c>
      <c r="E94" s="36" t="s">
        <v>100</v>
      </c>
      <c r="F94" s="37" t="s">
        <v>245</v>
      </c>
      <c r="G94" s="36" t="s">
        <v>105</v>
      </c>
      <c r="H94" s="36">
        <v>5</v>
      </c>
      <c r="I94" s="36" t="s">
        <v>27</v>
      </c>
      <c r="J94" s="39">
        <v>10.8</v>
      </c>
      <c r="K94" s="39">
        <v>6.2</v>
      </c>
      <c r="L94" s="39">
        <v>0.5</v>
      </c>
      <c r="M94" s="39">
        <f>J94/2</f>
        <v>5.4</v>
      </c>
      <c r="N94" s="84">
        <f t="shared" si="8"/>
        <v>4.6296296296296294E-2</v>
      </c>
      <c r="O94" s="39">
        <v>66</v>
      </c>
      <c r="P94" s="39">
        <f t="shared" si="9"/>
        <v>0.5</v>
      </c>
      <c r="Q94" s="36"/>
      <c r="R94" s="37"/>
      <c r="S94" s="36"/>
      <c r="T94" s="38"/>
      <c r="U94" s="39"/>
      <c r="V94" s="39"/>
      <c r="W94" s="39"/>
      <c r="X94" s="38"/>
      <c r="Y94" s="36"/>
      <c r="Z94" s="36"/>
      <c r="AA94" s="36"/>
      <c r="AB94" s="36"/>
      <c r="AC94" s="36"/>
      <c r="AD94" s="36"/>
    </row>
    <row r="95" spans="2:30" s="18" customFormat="1" ht="45" customHeight="1">
      <c r="B95" s="6">
        <v>3</v>
      </c>
      <c r="C95" s="6">
        <v>11</v>
      </c>
      <c r="D95" s="6" t="s">
        <v>25</v>
      </c>
      <c r="E95" s="6" t="s">
        <v>26</v>
      </c>
      <c r="F95" s="25" t="s">
        <v>256</v>
      </c>
      <c r="G95" s="6" t="s">
        <v>68</v>
      </c>
      <c r="H95" s="6">
        <v>5</v>
      </c>
      <c r="I95" s="6" t="s">
        <v>244</v>
      </c>
      <c r="J95" s="27">
        <v>10.4</v>
      </c>
      <c r="K95" s="27">
        <v>5</v>
      </c>
      <c r="L95" s="27">
        <v>0.49</v>
      </c>
      <c r="M95" s="27">
        <v>5.0999999999999996</v>
      </c>
      <c r="N95" s="85">
        <f t="shared" si="8"/>
        <v>4.7115384615384615E-2</v>
      </c>
      <c r="O95" s="27">
        <v>72</v>
      </c>
      <c r="P95" s="27">
        <f t="shared" si="9"/>
        <v>0.49038461538461531</v>
      </c>
      <c r="Q95" s="6"/>
      <c r="R95" s="25"/>
      <c r="S95" s="6"/>
      <c r="T95" s="26"/>
      <c r="U95" s="27"/>
      <c r="V95" s="27"/>
      <c r="W95" s="27"/>
      <c r="X95" s="26"/>
      <c r="Y95" s="6"/>
      <c r="Z95" s="6"/>
      <c r="AA95" s="6"/>
      <c r="AB95" s="6"/>
      <c r="AC95" s="6"/>
      <c r="AD95" s="6"/>
    </row>
    <row r="96" spans="2:30" s="18" customFormat="1" ht="45">
      <c r="B96" s="8">
        <v>1</v>
      </c>
      <c r="C96" s="8">
        <v>12</v>
      </c>
      <c r="D96" s="8" t="s">
        <v>3</v>
      </c>
      <c r="E96" s="8" t="s">
        <v>2</v>
      </c>
      <c r="F96" s="22" t="s">
        <v>4</v>
      </c>
      <c r="G96" s="8" t="s">
        <v>63</v>
      </c>
      <c r="H96" s="8">
        <v>3</v>
      </c>
      <c r="I96" s="8" t="s">
        <v>15</v>
      </c>
      <c r="J96" s="24">
        <v>12</v>
      </c>
      <c r="K96" s="24">
        <v>5</v>
      </c>
      <c r="L96" s="24">
        <v>0.69</v>
      </c>
      <c r="M96" s="24">
        <v>2.08</v>
      </c>
      <c r="N96" s="86">
        <f t="shared" si="8"/>
        <v>5.7499999999999996E-2</v>
      </c>
      <c r="O96" s="24">
        <v>75</v>
      </c>
      <c r="P96" s="24">
        <f t="shared" si="9"/>
        <v>0.17333333333333334</v>
      </c>
      <c r="Q96" s="8"/>
      <c r="R96" s="22"/>
      <c r="S96" s="8"/>
      <c r="T96" s="23"/>
      <c r="U96" s="24"/>
      <c r="V96" s="24"/>
      <c r="W96" s="24"/>
      <c r="X96" s="23"/>
      <c r="Y96" s="8"/>
      <c r="Z96" s="8"/>
      <c r="AA96" s="8"/>
      <c r="AB96" s="8"/>
      <c r="AC96" s="8"/>
      <c r="AD96" s="8"/>
    </row>
    <row r="97" spans="2:30" s="18" customFormat="1" ht="30">
      <c r="B97" s="48">
        <v>9</v>
      </c>
      <c r="C97" s="48">
        <v>12</v>
      </c>
      <c r="D97" s="48" t="s">
        <v>46</v>
      </c>
      <c r="E97" s="48" t="s">
        <v>47</v>
      </c>
      <c r="F97" s="49" t="s">
        <v>246</v>
      </c>
      <c r="G97" s="48" t="s">
        <v>129</v>
      </c>
      <c r="H97" s="48">
        <v>6</v>
      </c>
      <c r="I97" s="48" t="s">
        <v>15</v>
      </c>
      <c r="J97" s="51">
        <v>5.2</v>
      </c>
      <c r="K97" s="51">
        <v>8</v>
      </c>
      <c r="L97" s="51">
        <v>0.68</v>
      </c>
      <c r="M97" s="51">
        <v>1.8</v>
      </c>
      <c r="N97" s="87">
        <f t="shared" si="8"/>
        <v>0.13076923076923078</v>
      </c>
      <c r="O97" s="51">
        <v>83</v>
      </c>
      <c r="P97" s="51">
        <f t="shared" si="9"/>
        <v>0.34615384615384615</v>
      </c>
      <c r="Q97" s="48"/>
      <c r="R97" s="49"/>
      <c r="S97" s="48"/>
      <c r="T97" s="50"/>
      <c r="U97" s="51"/>
      <c r="V97" s="51"/>
      <c r="W97" s="51"/>
      <c r="X97" s="50"/>
      <c r="Y97" s="48"/>
      <c r="Z97" s="48"/>
      <c r="AA97" s="48"/>
      <c r="AB97" s="48"/>
      <c r="AC97" s="48"/>
      <c r="AD97" s="48"/>
    </row>
    <row r="98" spans="2:30" s="5" customFormat="1" ht="30">
      <c r="B98" s="28">
        <v>4</v>
      </c>
      <c r="C98" s="28">
        <v>12</v>
      </c>
      <c r="D98" s="28" t="s">
        <v>30</v>
      </c>
      <c r="E98" s="28" t="s">
        <v>31</v>
      </c>
      <c r="F98" s="29" t="s">
        <v>246</v>
      </c>
      <c r="G98" s="28" t="s">
        <v>90</v>
      </c>
      <c r="H98" s="28">
        <v>22</v>
      </c>
      <c r="I98" s="28" t="s">
        <v>15</v>
      </c>
      <c r="J98" s="31">
        <v>7.8</v>
      </c>
      <c r="K98" s="31">
        <v>5</v>
      </c>
      <c r="L98" s="31">
        <v>0.6</v>
      </c>
      <c r="M98" s="31">
        <v>3.47</v>
      </c>
      <c r="N98" s="82">
        <f t="shared" si="8"/>
        <v>7.6923076923076927E-2</v>
      </c>
      <c r="O98" s="31">
        <v>93</v>
      </c>
      <c r="P98" s="31">
        <f t="shared" si="9"/>
        <v>0.4448717948717949</v>
      </c>
      <c r="Q98" s="28"/>
      <c r="R98" s="29"/>
      <c r="S98" s="28"/>
      <c r="T98" s="30"/>
      <c r="U98" s="31"/>
      <c r="V98" s="31"/>
      <c r="W98" s="31"/>
      <c r="X98" s="30"/>
      <c r="Y98" s="28"/>
      <c r="Z98" s="28"/>
      <c r="AA98" s="28"/>
      <c r="AB98" s="28"/>
      <c r="AC98" s="28"/>
      <c r="AD98" s="28"/>
    </row>
    <row r="99" spans="2:30" s="5" customFormat="1" ht="45" customHeight="1">
      <c r="B99" s="69">
        <v>13</v>
      </c>
      <c r="C99" s="69">
        <v>13</v>
      </c>
      <c r="D99" s="4" t="s">
        <v>51</v>
      </c>
      <c r="E99" s="4" t="s">
        <v>55</v>
      </c>
      <c r="F99" s="70" t="s">
        <v>265</v>
      </c>
      <c r="G99" s="4" t="s">
        <v>157</v>
      </c>
      <c r="H99" s="69">
        <v>3</v>
      </c>
      <c r="I99" s="4" t="s">
        <v>15</v>
      </c>
      <c r="J99" s="72">
        <v>14.7</v>
      </c>
      <c r="K99" s="72">
        <v>9.6</v>
      </c>
      <c r="L99" s="72">
        <v>0.74</v>
      </c>
      <c r="M99" s="72">
        <v>3.05</v>
      </c>
      <c r="N99" s="88">
        <f t="shared" si="8"/>
        <v>5.0340136054421773E-2</v>
      </c>
      <c r="O99" s="72">
        <v>96</v>
      </c>
      <c r="P99" s="72">
        <f t="shared" si="9"/>
        <v>0.20748299319727892</v>
      </c>
      <c r="Q99" s="69"/>
      <c r="R99" s="70"/>
      <c r="S99" s="4"/>
      <c r="T99" s="71"/>
      <c r="U99" s="72"/>
      <c r="V99" s="72"/>
      <c r="W99" s="72"/>
      <c r="X99" s="71"/>
      <c r="Y99" s="4"/>
      <c r="Z99" s="4"/>
      <c r="AA99" s="4"/>
      <c r="AB99" s="4"/>
      <c r="AC99" s="4"/>
      <c r="AD99" s="4"/>
    </row>
    <row r="100" spans="2:30" s="5" customFormat="1" ht="45" customHeight="1">
      <c r="B100" s="44">
        <v>8</v>
      </c>
      <c r="C100" s="44">
        <v>14</v>
      </c>
      <c r="D100" s="44" t="s">
        <v>42</v>
      </c>
      <c r="E100" s="44" t="s">
        <v>43</v>
      </c>
      <c r="F100" s="45" t="s">
        <v>249</v>
      </c>
      <c r="G100" s="44" t="s">
        <v>123</v>
      </c>
      <c r="H100" s="44">
        <v>5</v>
      </c>
      <c r="I100" s="44" t="s">
        <v>44</v>
      </c>
      <c r="J100" s="47"/>
      <c r="K100" s="47"/>
      <c r="L100" s="47"/>
      <c r="M100" s="47"/>
      <c r="N100" s="80"/>
      <c r="O100" s="47"/>
      <c r="P100" s="47"/>
      <c r="Q100" s="44"/>
      <c r="R100" s="45"/>
      <c r="S100" s="44"/>
      <c r="T100" s="46"/>
      <c r="U100" s="47"/>
      <c r="V100" s="47"/>
      <c r="W100" s="47"/>
      <c r="X100" s="46"/>
      <c r="Y100" s="44"/>
      <c r="Z100" s="44"/>
      <c r="AA100" s="44"/>
      <c r="AB100" s="44"/>
      <c r="AC100" s="44"/>
      <c r="AD100" s="44"/>
    </row>
  </sheetData>
  <sortState ref="B5:AC100">
    <sortCondition ref="Q5:Q100"/>
  </sortState>
  <mergeCells count="12">
    <mergeCell ref="R89:R90"/>
    <mergeCell ref="R72:R78"/>
    <mergeCell ref="R5:R6"/>
    <mergeCell ref="R7:R13"/>
    <mergeCell ref="R14:R16"/>
    <mergeCell ref="R17:R20"/>
    <mergeCell ref="R21:R23"/>
    <mergeCell ref="R47:R67"/>
    <mergeCell ref="R68:R71"/>
    <mergeCell ref="R24:R32"/>
    <mergeCell ref="R33:R46"/>
    <mergeCell ref="R80:R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AF100"/>
  <sheetViews>
    <sheetView tabSelected="1" workbookViewId="0">
      <selection activeCell="F71" sqref="F71:F75"/>
    </sheetView>
  </sheetViews>
  <sheetFormatPr baseColWidth="10" defaultRowHeight="15"/>
  <cols>
    <col min="1" max="1" width="11.42578125" style="1"/>
    <col min="2" max="3" width="11.42578125" style="1" customWidth="1"/>
    <col min="4" max="4" width="11.42578125" style="1"/>
    <col min="5" max="6" width="11.42578125" style="1" customWidth="1"/>
    <col min="7" max="7" width="11.42578125" style="1"/>
    <col min="8" max="9" width="11.42578125" style="1" customWidth="1"/>
    <col min="10" max="10" width="11.42578125" style="3" customWidth="1"/>
    <col min="11" max="15" width="11.42578125" style="2" customWidth="1"/>
    <col min="16" max="17" width="11.42578125" style="2"/>
    <col min="18" max="20" width="11.42578125" style="1"/>
    <col min="21" max="21" width="11.42578125" style="3"/>
    <col min="22" max="24" width="11.42578125" style="2"/>
    <col min="25" max="16384" width="11.42578125" style="1"/>
  </cols>
  <sheetData>
    <row r="4" spans="2:32" ht="51.75">
      <c r="B4" s="19" t="s">
        <v>257</v>
      </c>
      <c r="C4" s="19" t="s">
        <v>258</v>
      </c>
      <c r="D4" s="19" t="s">
        <v>0</v>
      </c>
      <c r="E4" s="19" t="s">
        <v>158</v>
      </c>
      <c r="F4" s="19" t="s">
        <v>254</v>
      </c>
      <c r="G4" s="19" t="s">
        <v>60</v>
      </c>
      <c r="H4" s="19" t="s">
        <v>5</v>
      </c>
      <c r="I4" s="19" t="s">
        <v>8</v>
      </c>
      <c r="J4" s="20" t="s">
        <v>24</v>
      </c>
      <c r="K4" s="21" t="s">
        <v>6</v>
      </c>
      <c r="L4" s="21" t="s">
        <v>7</v>
      </c>
      <c r="M4" s="21" t="s">
        <v>20</v>
      </c>
      <c r="N4" s="75" t="s">
        <v>18</v>
      </c>
      <c r="O4" s="21" t="s">
        <v>264</v>
      </c>
      <c r="P4" s="21" t="s">
        <v>266</v>
      </c>
      <c r="Q4" s="21" t="s">
        <v>271</v>
      </c>
      <c r="R4" s="21" t="s">
        <v>19</v>
      </c>
      <c r="S4" s="19" t="s">
        <v>259</v>
      </c>
      <c r="T4" s="19" t="s">
        <v>255</v>
      </c>
      <c r="U4" s="19" t="s">
        <v>59</v>
      </c>
      <c r="V4" s="20" t="s">
        <v>1</v>
      </c>
      <c r="W4" s="21" t="s">
        <v>21</v>
      </c>
      <c r="X4" s="21" t="s">
        <v>22</v>
      </c>
      <c r="Y4" s="21" t="s">
        <v>23</v>
      </c>
      <c r="Z4" s="20" t="s">
        <v>263</v>
      </c>
      <c r="AA4" s="19" t="s">
        <v>9</v>
      </c>
      <c r="AB4" s="19" t="s">
        <v>10</v>
      </c>
      <c r="AC4" s="19" t="s">
        <v>11</v>
      </c>
      <c r="AD4" s="19" t="s">
        <v>13</v>
      </c>
      <c r="AE4" s="19" t="s">
        <v>14</v>
      </c>
      <c r="AF4" s="19" t="s">
        <v>12</v>
      </c>
    </row>
    <row r="5" spans="2:32" s="9" customFormat="1" ht="45" hidden="1">
      <c r="B5" s="52">
        <v>10</v>
      </c>
      <c r="C5" s="52">
        <v>1</v>
      </c>
      <c r="D5" s="52" t="s">
        <v>48</v>
      </c>
      <c r="E5" s="52" t="s">
        <v>52</v>
      </c>
      <c r="F5" s="115" t="s">
        <v>260</v>
      </c>
      <c r="G5" s="52" t="s">
        <v>134</v>
      </c>
      <c r="H5" s="52">
        <v>5</v>
      </c>
      <c r="I5" s="52" t="s">
        <v>27</v>
      </c>
      <c r="J5" s="55">
        <v>10.1</v>
      </c>
      <c r="K5" s="55">
        <v>2.4</v>
      </c>
      <c r="L5" s="55">
        <v>0.49</v>
      </c>
      <c r="M5" s="55">
        <f t="shared" ref="M5:M21" si="0">J5/2</f>
        <v>5.05</v>
      </c>
      <c r="N5" s="76">
        <f t="shared" ref="N5:N36" si="1">L5/J5</f>
        <v>4.8514851485148516E-2</v>
      </c>
      <c r="O5" s="55">
        <v>1</v>
      </c>
      <c r="P5" s="55"/>
      <c r="Q5" s="55"/>
      <c r="R5" s="55">
        <f t="shared" ref="R5:R36" si="2">M5/J5</f>
        <v>0.5</v>
      </c>
      <c r="S5" s="52">
        <v>1</v>
      </c>
      <c r="T5" s="53" t="s">
        <v>260</v>
      </c>
      <c r="U5" s="52" t="s">
        <v>224</v>
      </c>
      <c r="V5" s="54">
        <v>5</v>
      </c>
      <c r="W5" s="55">
        <v>1.8</v>
      </c>
      <c r="X5" s="55">
        <v>10.1</v>
      </c>
      <c r="Y5" s="55">
        <f>W5/X5</f>
        <v>0.17821782178217824</v>
      </c>
      <c r="Z5" s="54">
        <v>1</v>
      </c>
      <c r="AA5" s="52" t="s">
        <v>32</v>
      </c>
      <c r="AB5" s="52"/>
      <c r="AC5" s="52" t="s">
        <v>33</v>
      </c>
      <c r="AD5" s="52" t="s">
        <v>56</v>
      </c>
      <c r="AE5" s="52"/>
      <c r="AF5" s="52" t="s">
        <v>56</v>
      </c>
    </row>
    <row r="6" spans="2:32" s="9" customFormat="1" ht="45" hidden="1">
      <c r="B6" s="52">
        <v>10</v>
      </c>
      <c r="C6" s="52">
        <v>1</v>
      </c>
      <c r="D6" s="52" t="s">
        <v>48</v>
      </c>
      <c r="E6" s="52" t="s">
        <v>52</v>
      </c>
      <c r="F6" s="116"/>
      <c r="G6" s="52" t="s">
        <v>135</v>
      </c>
      <c r="H6" s="52">
        <v>6</v>
      </c>
      <c r="I6" s="52" t="s">
        <v>27</v>
      </c>
      <c r="J6" s="55">
        <v>6.5</v>
      </c>
      <c r="K6" s="55">
        <v>2.4</v>
      </c>
      <c r="L6" s="55">
        <v>0.49</v>
      </c>
      <c r="M6" s="55">
        <f t="shared" si="0"/>
        <v>3.25</v>
      </c>
      <c r="N6" s="76">
        <f t="shared" si="1"/>
        <v>7.5384615384615383E-2</v>
      </c>
      <c r="O6" s="55">
        <v>2</v>
      </c>
      <c r="P6" s="55"/>
      <c r="Q6" s="55"/>
      <c r="R6" s="55">
        <f t="shared" si="2"/>
        <v>0.5</v>
      </c>
      <c r="S6" s="52"/>
      <c r="T6" s="53"/>
      <c r="U6" s="52"/>
      <c r="V6" s="54"/>
      <c r="W6" s="55"/>
      <c r="X6" s="55"/>
      <c r="Y6" s="55"/>
      <c r="Z6" s="54"/>
      <c r="AA6" s="52"/>
      <c r="AB6" s="52"/>
      <c r="AC6" s="52"/>
      <c r="AD6" s="52"/>
      <c r="AE6" s="52"/>
      <c r="AF6" s="52"/>
    </row>
    <row r="7" spans="2:32" s="9" customFormat="1" ht="45" hidden="1">
      <c r="B7" s="32">
        <v>5</v>
      </c>
      <c r="C7" s="32">
        <v>2</v>
      </c>
      <c r="D7" s="32" t="s">
        <v>36</v>
      </c>
      <c r="E7" s="32" t="s">
        <v>37</v>
      </c>
      <c r="F7" s="112" t="s">
        <v>261</v>
      </c>
      <c r="G7" s="32" t="s">
        <v>94</v>
      </c>
      <c r="H7" s="32">
        <v>4</v>
      </c>
      <c r="I7" s="32" t="s">
        <v>27</v>
      </c>
      <c r="J7" s="35">
        <v>10</v>
      </c>
      <c r="K7" s="35">
        <v>5.5</v>
      </c>
      <c r="L7" s="35">
        <v>0.68</v>
      </c>
      <c r="M7" s="35">
        <f t="shared" si="0"/>
        <v>5</v>
      </c>
      <c r="N7" s="77">
        <f t="shared" si="1"/>
        <v>6.8000000000000005E-2</v>
      </c>
      <c r="O7" s="35">
        <v>3</v>
      </c>
      <c r="P7" s="35"/>
      <c r="Q7" s="35"/>
      <c r="R7" s="35">
        <f t="shared" si="2"/>
        <v>0.5</v>
      </c>
      <c r="S7" s="32">
        <v>2</v>
      </c>
      <c r="T7" s="33" t="s">
        <v>250</v>
      </c>
      <c r="U7" s="32" t="s">
        <v>189</v>
      </c>
      <c r="V7" s="34">
        <v>4</v>
      </c>
      <c r="W7" s="35">
        <v>4.4000000000000004</v>
      </c>
      <c r="X7" s="35">
        <v>11.5</v>
      </c>
      <c r="Y7" s="35">
        <f t="shared" ref="Y7:Y18" si="3">W7/X7</f>
        <v>0.38260869565217392</v>
      </c>
      <c r="Z7" s="34">
        <v>2</v>
      </c>
      <c r="AA7" s="32" t="s">
        <v>32</v>
      </c>
      <c r="AB7" s="32"/>
      <c r="AC7" s="32" t="s">
        <v>33</v>
      </c>
      <c r="AD7" s="32" t="s">
        <v>34</v>
      </c>
      <c r="AE7" s="32"/>
      <c r="AF7" s="32" t="s">
        <v>33</v>
      </c>
    </row>
    <row r="8" spans="2:32" s="7" customFormat="1" ht="45" hidden="1">
      <c r="B8" s="32">
        <v>5</v>
      </c>
      <c r="C8" s="32">
        <v>2</v>
      </c>
      <c r="D8" s="32" t="s">
        <v>36</v>
      </c>
      <c r="E8" s="32" t="s">
        <v>37</v>
      </c>
      <c r="F8" s="113"/>
      <c r="G8" s="32" t="s">
        <v>97</v>
      </c>
      <c r="H8" s="32">
        <v>7</v>
      </c>
      <c r="I8" s="32" t="s">
        <v>27</v>
      </c>
      <c r="J8" s="35">
        <v>11.5</v>
      </c>
      <c r="K8" s="35">
        <v>5.5</v>
      </c>
      <c r="L8" s="35">
        <v>0.8</v>
      </c>
      <c r="M8" s="35">
        <f t="shared" si="0"/>
        <v>5.75</v>
      </c>
      <c r="N8" s="77">
        <f t="shared" si="1"/>
        <v>6.9565217391304349E-2</v>
      </c>
      <c r="O8" s="35">
        <v>4</v>
      </c>
      <c r="P8" s="35"/>
      <c r="Q8" s="35"/>
      <c r="R8" s="35">
        <f t="shared" si="2"/>
        <v>0.5</v>
      </c>
      <c r="S8" s="32">
        <v>2</v>
      </c>
      <c r="T8" s="33" t="s">
        <v>250</v>
      </c>
      <c r="U8" s="32" t="s">
        <v>192</v>
      </c>
      <c r="V8" s="34">
        <v>7</v>
      </c>
      <c r="W8" s="35">
        <v>4.4000000000000004</v>
      </c>
      <c r="X8" s="35">
        <v>11.5</v>
      </c>
      <c r="Y8" s="35">
        <f t="shared" si="3"/>
        <v>0.38260869565217392</v>
      </c>
      <c r="Z8" s="34">
        <v>3</v>
      </c>
      <c r="AA8" s="32" t="s">
        <v>32</v>
      </c>
      <c r="AB8" s="32"/>
      <c r="AC8" s="32" t="s">
        <v>33</v>
      </c>
      <c r="AD8" s="32" t="s">
        <v>34</v>
      </c>
      <c r="AE8" s="32"/>
      <c r="AF8" s="32" t="s">
        <v>33</v>
      </c>
    </row>
    <row r="9" spans="2:32" s="7" customFormat="1" ht="45" hidden="1">
      <c r="B9" s="32">
        <v>5</v>
      </c>
      <c r="C9" s="32">
        <v>2</v>
      </c>
      <c r="D9" s="32" t="s">
        <v>36</v>
      </c>
      <c r="E9" s="32" t="s">
        <v>37</v>
      </c>
      <c r="F9" s="113"/>
      <c r="G9" s="32" t="s">
        <v>98</v>
      </c>
      <c r="H9" s="32">
        <v>8</v>
      </c>
      <c r="I9" s="32" t="s">
        <v>27</v>
      </c>
      <c r="J9" s="35">
        <v>11</v>
      </c>
      <c r="K9" s="35">
        <v>5.5</v>
      </c>
      <c r="L9" s="35">
        <v>0.8</v>
      </c>
      <c r="M9" s="35">
        <f t="shared" si="0"/>
        <v>5.5</v>
      </c>
      <c r="N9" s="77">
        <f t="shared" si="1"/>
        <v>7.2727272727272738E-2</v>
      </c>
      <c r="O9" s="35">
        <v>5</v>
      </c>
      <c r="P9" s="35"/>
      <c r="Q9" s="35"/>
      <c r="R9" s="35">
        <f t="shared" si="2"/>
        <v>0.5</v>
      </c>
      <c r="S9" s="32">
        <v>2</v>
      </c>
      <c r="T9" s="33" t="s">
        <v>250</v>
      </c>
      <c r="U9" s="32" t="s">
        <v>193</v>
      </c>
      <c r="V9" s="34">
        <v>8</v>
      </c>
      <c r="W9" s="35">
        <v>5.3</v>
      </c>
      <c r="X9" s="35">
        <v>11</v>
      </c>
      <c r="Y9" s="35">
        <f t="shared" si="3"/>
        <v>0.48181818181818181</v>
      </c>
      <c r="Z9" s="34">
        <v>7</v>
      </c>
      <c r="AA9" s="32" t="s">
        <v>32</v>
      </c>
      <c r="AB9" s="32"/>
      <c r="AC9" s="32" t="s">
        <v>33</v>
      </c>
      <c r="AD9" s="32" t="s">
        <v>34</v>
      </c>
      <c r="AE9" s="32"/>
      <c r="AF9" s="32" t="s">
        <v>33</v>
      </c>
    </row>
    <row r="10" spans="2:32" s="7" customFormat="1" ht="45" hidden="1">
      <c r="B10" s="32">
        <v>5</v>
      </c>
      <c r="C10" s="32">
        <v>2</v>
      </c>
      <c r="D10" s="32" t="s">
        <v>36</v>
      </c>
      <c r="E10" s="32" t="s">
        <v>37</v>
      </c>
      <c r="F10" s="113"/>
      <c r="G10" s="32" t="s">
        <v>92</v>
      </c>
      <c r="H10" s="32">
        <v>2</v>
      </c>
      <c r="I10" s="32" t="s">
        <v>27</v>
      </c>
      <c r="J10" s="35">
        <v>7.3</v>
      </c>
      <c r="K10" s="35">
        <v>5.5</v>
      </c>
      <c r="L10" s="35">
        <v>0.6</v>
      </c>
      <c r="M10" s="35">
        <f t="shared" si="0"/>
        <v>3.65</v>
      </c>
      <c r="N10" s="77">
        <f t="shared" si="1"/>
        <v>8.2191780821917804E-2</v>
      </c>
      <c r="O10" s="35">
        <v>6</v>
      </c>
      <c r="P10" s="35"/>
      <c r="Q10" s="35"/>
      <c r="R10" s="35">
        <f t="shared" si="2"/>
        <v>0.5</v>
      </c>
      <c r="S10" s="32">
        <v>2</v>
      </c>
      <c r="T10" s="33" t="s">
        <v>250</v>
      </c>
      <c r="U10" s="32" t="s">
        <v>187</v>
      </c>
      <c r="V10" s="34">
        <v>2</v>
      </c>
      <c r="W10" s="35">
        <v>3.6</v>
      </c>
      <c r="X10" s="35">
        <v>8.4</v>
      </c>
      <c r="Y10" s="35">
        <f t="shared" si="3"/>
        <v>0.42857142857142855</v>
      </c>
      <c r="Z10" s="34">
        <v>6</v>
      </c>
      <c r="AA10" s="32" t="s">
        <v>32</v>
      </c>
      <c r="AB10" s="32"/>
      <c r="AC10" s="32" t="s">
        <v>33</v>
      </c>
      <c r="AD10" s="32" t="s">
        <v>34</v>
      </c>
      <c r="AE10" s="32"/>
      <c r="AF10" s="32" t="s">
        <v>33</v>
      </c>
    </row>
    <row r="11" spans="2:32" s="7" customFormat="1" ht="45" hidden="1">
      <c r="B11" s="32">
        <v>5</v>
      </c>
      <c r="C11" s="32">
        <v>2</v>
      </c>
      <c r="D11" s="32" t="s">
        <v>36</v>
      </c>
      <c r="E11" s="32" t="s">
        <v>37</v>
      </c>
      <c r="F11" s="113"/>
      <c r="G11" s="32" t="s">
        <v>93</v>
      </c>
      <c r="H11" s="32">
        <v>3</v>
      </c>
      <c r="I11" s="32" t="s">
        <v>27</v>
      </c>
      <c r="J11" s="35">
        <v>8.4</v>
      </c>
      <c r="K11" s="35">
        <v>5.5</v>
      </c>
      <c r="L11" s="35">
        <v>0.7</v>
      </c>
      <c r="M11" s="35">
        <f t="shared" si="0"/>
        <v>4.2</v>
      </c>
      <c r="N11" s="77">
        <f t="shared" si="1"/>
        <v>8.3333333333333329E-2</v>
      </c>
      <c r="O11" s="35">
        <v>7</v>
      </c>
      <c r="P11" s="35"/>
      <c r="Q11" s="35"/>
      <c r="R11" s="35">
        <f t="shared" si="2"/>
        <v>0.5</v>
      </c>
      <c r="S11" s="32">
        <v>2</v>
      </c>
      <c r="T11" s="33" t="s">
        <v>250</v>
      </c>
      <c r="U11" s="32" t="s">
        <v>188</v>
      </c>
      <c r="V11" s="34">
        <v>3</v>
      </c>
      <c r="W11" s="35">
        <v>3.6</v>
      </c>
      <c r="X11" s="35">
        <v>10</v>
      </c>
      <c r="Y11" s="35">
        <f t="shared" si="3"/>
        <v>0.36</v>
      </c>
      <c r="Z11" s="34">
        <v>1</v>
      </c>
      <c r="AA11" s="32" t="s">
        <v>32</v>
      </c>
      <c r="AB11" s="32"/>
      <c r="AC11" s="32" t="s">
        <v>33</v>
      </c>
      <c r="AD11" s="32" t="s">
        <v>34</v>
      </c>
      <c r="AE11" s="32"/>
      <c r="AF11" s="32" t="s">
        <v>33</v>
      </c>
    </row>
    <row r="12" spans="2:32" s="7" customFormat="1" ht="45" hidden="1">
      <c r="B12" s="32">
        <v>5</v>
      </c>
      <c r="C12" s="32">
        <v>2</v>
      </c>
      <c r="D12" s="32" t="s">
        <v>36</v>
      </c>
      <c r="E12" s="32" t="s">
        <v>37</v>
      </c>
      <c r="F12" s="113"/>
      <c r="G12" s="32" t="s">
        <v>99</v>
      </c>
      <c r="H12" s="32">
        <v>9</v>
      </c>
      <c r="I12" s="32" t="s">
        <v>27</v>
      </c>
      <c r="J12" s="35">
        <v>9</v>
      </c>
      <c r="K12" s="35">
        <v>5.5</v>
      </c>
      <c r="L12" s="35">
        <v>0.8</v>
      </c>
      <c r="M12" s="35">
        <f t="shared" si="0"/>
        <v>4.5</v>
      </c>
      <c r="N12" s="77">
        <f t="shared" si="1"/>
        <v>8.8888888888888892E-2</v>
      </c>
      <c r="O12" s="35">
        <v>8</v>
      </c>
      <c r="P12" s="35"/>
      <c r="Q12" s="35"/>
      <c r="R12" s="35">
        <f t="shared" si="2"/>
        <v>0.5</v>
      </c>
      <c r="S12" s="32">
        <v>2</v>
      </c>
      <c r="T12" s="33" t="s">
        <v>250</v>
      </c>
      <c r="U12" s="32" t="s">
        <v>194</v>
      </c>
      <c r="V12" s="34">
        <v>9</v>
      </c>
      <c r="W12" s="35">
        <v>4.25</v>
      </c>
      <c r="X12" s="35">
        <v>11</v>
      </c>
      <c r="Y12" s="35">
        <f t="shared" si="3"/>
        <v>0.38636363636363635</v>
      </c>
      <c r="Z12" s="34">
        <v>4</v>
      </c>
      <c r="AA12" s="32" t="s">
        <v>32</v>
      </c>
      <c r="AB12" s="32"/>
      <c r="AC12" s="32" t="s">
        <v>33</v>
      </c>
      <c r="AD12" s="32" t="s">
        <v>34</v>
      </c>
      <c r="AE12" s="32"/>
      <c r="AF12" s="32" t="s">
        <v>33</v>
      </c>
    </row>
    <row r="13" spans="2:32" s="11" customFormat="1" ht="45" hidden="1">
      <c r="B13" s="32">
        <v>5</v>
      </c>
      <c r="C13" s="32">
        <v>2</v>
      </c>
      <c r="D13" s="32" t="s">
        <v>36</v>
      </c>
      <c r="E13" s="32" t="s">
        <v>37</v>
      </c>
      <c r="F13" s="114"/>
      <c r="G13" s="32" t="s">
        <v>91</v>
      </c>
      <c r="H13" s="32">
        <v>1</v>
      </c>
      <c r="I13" s="32" t="s">
        <v>27</v>
      </c>
      <c r="J13" s="35">
        <v>6.3</v>
      </c>
      <c r="K13" s="35">
        <v>5.5</v>
      </c>
      <c r="L13" s="35">
        <v>0.6</v>
      </c>
      <c r="M13" s="35">
        <f t="shared" si="0"/>
        <v>3.15</v>
      </c>
      <c r="N13" s="77">
        <f t="shared" si="1"/>
        <v>9.5238095238095233E-2</v>
      </c>
      <c r="O13" s="35">
        <v>9</v>
      </c>
      <c r="P13" s="35"/>
      <c r="Q13" s="35"/>
      <c r="R13" s="35">
        <f t="shared" si="2"/>
        <v>0.5</v>
      </c>
      <c r="S13" s="32">
        <v>2</v>
      </c>
      <c r="T13" s="33" t="s">
        <v>250</v>
      </c>
      <c r="U13" s="32" t="s">
        <v>186</v>
      </c>
      <c r="V13" s="34">
        <v>1</v>
      </c>
      <c r="W13" s="35">
        <v>2.9</v>
      </c>
      <c r="X13" s="35">
        <v>7.3</v>
      </c>
      <c r="Y13" s="35">
        <f t="shared" si="3"/>
        <v>0.39726027397260272</v>
      </c>
      <c r="Z13" s="34">
        <v>5</v>
      </c>
      <c r="AA13" s="32" t="s">
        <v>32</v>
      </c>
      <c r="AB13" s="32"/>
      <c r="AC13" s="32" t="s">
        <v>33</v>
      </c>
      <c r="AD13" s="32" t="s">
        <v>34</v>
      </c>
      <c r="AE13" s="32"/>
      <c r="AF13" s="32" t="s">
        <v>33</v>
      </c>
    </row>
    <row r="14" spans="2:32" s="11" customFormat="1" ht="30" hidden="1">
      <c r="B14" s="56">
        <v>11</v>
      </c>
      <c r="C14" s="56">
        <v>3</v>
      </c>
      <c r="D14" s="56" t="s">
        <v>49</v>
      </c>
      <c r="E14" s="56" t="s">
        <v>53</v>
      </c>
      <c r="F14" s="117" t="s">
        <v>253</v>
      </c>
      <c r="G14" s="56" t="s">
        <v>136</v>
      </c>
      <c r="H14" s="56">
        <v>1</v>
      </c>
      <c r="I14" s="56" t="s">
        <v>27</v>
      </c>
      <c r="J14" s="59">
        <v>9</v>
      </c>
      <c r="K14" s="59">
        <v>10</v>
      </c>
      <c r="L14" s="59">
        <v>0.79</v>
      </c>
      <c r="M14" s="59">
        <f t="shared" si="0"/>
        <v>4.5</v>
      </c>
      <c r="N14" s="78">
        <f t="shared" si="1"/>
        <v>8.7777777777777788E-2</v>
      </c>
      <c r="O14" s="59">
        <v>10</v>
      </c>
      <c r="P14" s="59"/>
      <c r="Q14" s="59"/>
      <c r="R14" s="59">
        <f t="shared" si="2"/>
        <v>0.5</v>
      </c>
      <c r="S14" s="56">
        <v>11</v>
      </c>
      <c r="T14" s="57" t="s">
        <v>252</v>
      </c>
      <c r="U14" s="56" t="s">
        <v>225</v>
      </c>
      <c r="V14" s="58">
        <v>1</v>
      </c>
      <c r="W14" s="59">
        <v>5</v>
      </c>
      <c r="X14" s="59">
        <v>10.5</v>
      </c>
      <c r="Y14" s="59">
        <f t="shared" si="3"/>
        <v>0.47619047619047616</v>
      </c>
      <c r="Z14" s="58">
        <v>62</v>
      </c>
      <c r="AA14" s="56" t="s">
        <v>16</v>
      </c>
      <c r="AB14" s="56"/>
      <c r="AC14" s="56" t="s">
        <v>33</v>
      </c>
      <c r="AD14" s="56" t="s">
        <v>16</v>
      </c>
      <c r="AE14" s="56"/>
      <c r="AF14" s="56" t="s">
        <v>33</v>
      </c>
    </row>
    <row r="15" spans="2:32" s="11" customFormat="1" ht="30" hidden="1">
      <c r="B15" s="56">
        <v>11</v>
      </c>
      <c r="C15" s="56">
        <v>3</v>
      </c>
      <c r="D15" s="56" t="s">
        <v>49</v>
      </c>
      <c r="E15" s="56" t="s">
        <v>53</v>
      </c>
      <c r="F15" s="118"/>
      <c r="G15" s="56" t="s">
        <v>139</v>
      </c>
      <c r="H15" s="56">
        <v>4</v>
      </c>
      <c r="I15" s="56" t="s">
        <v>27</v>
      </c>
      <c r="J15" s="59">
        <v>7.7</v>
      </c>
      <c r="K15" s="59">
        <v>10</v>
      </c>
      <c r="L15" s="59">
        <v>0.69</v>
      </c>
      <c r="M15" s="59">
        <f t="shared" si="0"/>
        <v>3.85</v>
      </c>
      <c r="N15" s="78">
        <f t="shared" si="1"/>
        <v>8.9610389610389599E-2</v>
      </c>
      <c r="O15" s="59">
        <v>11</v>
      </c>
      <c r="P15" s="59"/>
      <c r="Q15" s="59"/>
      <c r="R15" s="59">
        <f t="shared" si="2"/>
        <v>0.5</v>
      </c>
      <c r="S15" s="56">
        <v>11</v>
      </c>
      <c r="T15" s="57" t="s">
        <v>252</v>
      </c>
      <c r="U15" s="56" t="s">
        <v>228</v>
      </c>
      <c r="V15" s="58">
        <v>4</v>
      </c>
      <c r="W15" s="59">
        <v>4.5</v>
      </c>
      <c r="X15" s="59">
        <v>8.5</v>
      </c>
      <c r="Y15" s="59">
        <f t="shared" si="3"/>
        <v>0.52941176470588236</v>
      </c>
      <c r="Z15" s="58">
        <v>63</v>
      </c>
      <c r="AA15" s="56" t="s">
        <v>16</v>
      </c>
      <c r="AB15" s="56"/>
      <c r="AC15" s="56" t="s">
        <v>33</v>
      </c>
      <c r="AD15" s="56" t="s">
        <v>16</v>
      </c>
      <c r="AE15" s="56"/>
      <c r="AF15" s="56" t="s">
        <v>33</v>
      </c>
    </row>
    <row r="16" spans="2:32" s="11" customFormat="1" ht="30" hidden="1">
      <c r="B16" s="56">
        <v>11</v>
      </c>
      <c r="C16" s="56">
        <v>3</v>
      </c>
      <c r="D16" s="56" t="s">
        <v>49</v>
      </c>
      <c r="E16" s="56" t="s">
        <v>53</v>
      </c>
      <c r="F16" s="118"/>
      <c r="G16" s="56" t="s">
        <v>141</v>
      </c>
      <c r="H16" s="56">
        <v>6</v>
      </c>
      <c r="I16" s="56" t="s">
        <v>27</v>
      </c>
      <c r="J16" s="59">
        <v>7.7</v>
      </c>
      <c r="K16" s="59">
        <v>10</v>
      </c>
      <c r="L16" s="59">
        <v>0.69</v>
      </c>
      <c r="M16" s="59">
        <f t="shared" si="0"/>
        <v>3.85</v>
      </c>
      <c r="N16" s="78">
        <f t="shared" si="1"/>
        <v>8.9610389610389599E-2</v>
      </c>
      <c r="O16" s="59">
        <v>12</v>
      </c>
      <c r="P16" s="59"/>
      <c r="Q16" s="59"/>
      <c r="R16" s="59">
        <f t="shared" si="2"/>
        <v>0.5</v>
      </c>
      <c r="S16" s="56">
        <v>11</v>
      </c>
      <c r="T16" s="57" t="s">
        <v>252</v>
      </c>
      <c r="U16" s="56" t="s">
        <v>230</v>
      </c>
      <c r="V16" s="58">
        <v>6</v>
      </c>
      <c r="W16" s="59">
        <v>4.5</v>
      </c>
      <c r="X16" s="59">
        <v>7.7</v>
      </c>
      <c r="Y16" s="59">
        <f t="shared" si="3"/>
        <v>0.58441558441558439</v>
      </c>
      <c r="Z16" s="58">
        <v>65</v>
      </c>
      <c r="AA16" s="56" t="s">
        <v>16</v>
      </c>
      <c r="AB16" s="56"/>
      <c r="AC16" s="56" t="s">
        <v>33</v>
      </c>
      <c r="AD16" s="56" t="s">
        <v>16</v>
      </c>
      <c r="AE16" s="56"/>
      <c r="AF16" s="56" t="s">
        <v>33</v>
      </c>
    </row>
    <row r="17" spans="2:32" s="11" customFormat="1" ht="30" hidden="1">
      <c r="B17" s="56">
        <v>11</v>
      </c>
      <c r="C17" s="56">
        <v>3</v>
      </c>
      <c r="D17" s="56" t="s">
        <v>49</v>
      </c>
      <c r="E17" s="56" t="s">
        <v>53</v>
      </c>
      <c r="F17" s="118"/>
      <c r="G17" s="56" t="s">
        <v>142</v>
      </c>
      <c r="H17" s="56">
        <v>7</v>
      </c>
      <c r="I17" s="56" t="s">
        <v>27</v>
      </c>
      <c r="J17" s="59">
        <v>7.5</v>
      </c>
      <c r="K17" s="59">
        <v>10</v>
      </c>
      <c r="L17" s="59">
        <v>0.69</v>
      </c>
      <c r="M17" s="59">
        <f t="shared" si="0"/>
        <v>3.75</v>
      </c>
      <c r="N17" s="78">
        <f t="shared" si="1"/>
        <v>9.1999999999999998E-2</v>
      </c>
      <c r="O17" s="59">
        <v>13</v>
      </c>
      <c r="P17" s="59"/>
      <c r="Q17" s="59"/>
      <c r="R17" s="59">
        <f t="shared" si="2"/>
        <v>0.5</v>
      </c>
      <c r="S17" s="56">
        <v>11</v>
      </c>
      <c r="T17" s="57" t="s">
        <v>252</v>
      </c>
      <c r="U17" s="56" t="s">
        <v>231</v>
      </c>
      <c r="V17" s="58">
        <v>7</v>
      </c>
      <c r="W17" s="59">
        <v>4.5</v>
      </c>
      <c r="X17" s="59">
        <v>8.5</v>
      </c>
      <c r="Y17" s="59">
        <f t="shared" si="3"/>
        <v>0.52941176470588236</v>
      </c>
      <c r="Z17" s="58">
        <v>64</v>
      </c>
      <c r="AA17" s="56" t="s">
        <v>16</v>
      </c>
      <c r="AB17" s="56"/>
      <c r="AC17" s="56" t="s">
        <v>33</v>
      </c>
      <c r="AD17" s="56" t="s">
        <v>16</v>
      </c>
      <c r="AE17" s="56"/>
      <c r="AF17" s="56" t="s">
        <v>33</v>
      </c>
    </row>
    <row r="18" spans="2:32" s="11" customFormat="1" ht="30" hidden="1">
      <c r="B18" s="56">
        <v>11</v>
      </c>
      <c r="C18" s="56">
        <v>3</v>
      </c>
      <c r="D18" s="56" t="s">
        <v>49</v>
      </c>
      <c r="E18" s="56" t="s">
        <v>53</v>
      </c>
      <c r="F18" s="118"/>
      <c r="G18" s="56" t="s">
        <v>140</v>
      </c>
      <c r="H18" s="56">
        <v>5</v>
      </c>
      <c r="I18" s="56" t="s">
        <v>27</v>
      </c>
      <c r="J18" s="59">
        <v>8.5</v>
      </c>
      <c r="K18" s="59">
        <v>10</v>
      </c>
      <c r="L18" s="59">
        <v>0.69</v>
      </c>
      <c r="M18" s="59">
        <f t="shared" si="0"/>
        <v>4.25</v>
      </c>
      <c r="N18" s="78">
        <f t="shared" si="1"/>
        <v>8.1176470588235294E-2</v>
      </c>
      <c r="O18" s="59">
        <v>14</v>
      </c>
      <c r="P18" s="59"/>
      <c r="Q18" s="59"/>
      <c r="R18" s="59">
        <f t="shared" si="2"/>
        <v>0.5</v>
      </c>
      <c r="S18" s="56">
        <v>11</v>
      </c>
      <c r="T18" s="57" t="s">
        <v>252</v>
      </c>
      <c r="U18" s="56" t="s">
        <v>229</v>
      </c>
      <c r="V18" s="58">
        <v>5</v>
      </c>
      <c r="W18" s="59">
        <v>5</v>
      </c>
      <c r="X18" s="59">
        <v>8.5</v>
      </c>
      <c r="Y18" s="59">
        <f t="shared" si="3"/>
        <v>0.58823529411764708</v>
      </c>
      <c r="Z18" s="58">
        <v>66</v>
      </c>
      <c r="AA18" s="56" t="s">
        <v>16</v>
      </c>
      <c r="AB18" s="56"/>
      <c r="AC18" s="56" t="s">
        <v>33</v>
      </c>
      <c r="AD18" s="56" t="s">
        <v>16</v>
      </c>
      <c r="AE18" s="56"/>
      <c r="AF18" s="56" t="s">
        <v>33</v>
      </c>
    </row>
    <row r="19" spans="2:32" s="11" customFormat="1" ht="30" hidden="1">
      <c r="B19" s="56">
        <v>11</v>
      </c>
      <c r="C19" s="56">
        <v>3</v>
      </c>
      <c r="D19" s="56" t="s">
        <v>49</v>
      </c>
      <c r="E19" s="56" t="s">
        <v>53</v>
      </c>
      <c r="F19" s="118"/>
      <c r="G19" s="56" t="s">
        <v>143</v>
      </c>
      <c r="H19" s="56">
        <v>8</v>
      </c>
      <c r="I19" s="56" t="s">
        <v>27</v>
      </c>
      <c r="J19" s="59">
        <v>8.5</v>
      </c>
      <c r="K19" s="59">
        <v>10</v>
      </c>
      <c r="L19" s="59">
        <v>0.69</v>
      </c>
      <c r="M19" s="59">
        <f t="shared" si="0"/>
        <v>4.25</v>
      </c>
      <c r="N19" s="78">
        <f t="shared" si="1"/>
        <v>8.1176470588235294E-2</v>
      </c>
      <c r="O19" s="59">
        <v>15</v>
      </c>
      <c r="P19" s="59"/>
      <c r="Q19" s="59"/>
      <c r="R19" s="59">
        <f t="shared" si="2"/>
        <v>0.5</v>
      </c>
      <c r="S19" s="56">
        <v>11</v>
      </c>
      <c r="T19" s="57"/>
      <c r="U19" s="56"/>
      <c r="V19" s="58"/>
      <c r="W19" s="59"/>
      <c r="X19" s="59"/>
      <c r="Y19" s="59"/>
      <c r="Z19" s="58"/>
      <c r="AA19" s="56"/>
      <c r="AB19" s="56"/>
      <c r="AC19" s="56"/>
      <c r="AD19" s="56"/>
      <c r="AE19" s="56"/>
      <c r="AF19" s="56"/>
    </row>
    <row r="20" spans="2:32" s="11" customFormat="1" ht="30" hidden="1">
      <c r="B20" s="56">
        <v>11</v>
      </c>
      <c r="C20" s="56">
        <v>3</v>
      </c>
      <c r="D20" s="56" t="s">
        <v>49</v>
      </c>
      <c r="E20" s="56" t="s">
        <v>53</v>
      </c>
      <c r="F20" s="118"/>
      <c r="G20" s="56" t="s">
        <v>137</v>
      </c>
      <c r="H20" s="56">
        <v>2</v>
      </c>
      <c r="I20" s="56" t="s">
        <v>27</v>
      </c>
      <c r="J20" s="59">
        <v>10.5</v>
      </c>
      <c r="K20" s="59">
        <v>10</v>
      </c>
      <c r="L20" s="59">
        <v>0.82</v>
      </c>
      <c r="M20" s="59">
        <f t="shared" si="0"/>
        <v>5.25</v>
      </c>
      <c r="N20" s="78">
        <f t="shared" si="1"/>
        <v>7.8095238095238093E-2</v>
      </c>
      <c r="O20" s="59">
        <v>16</v>
      </c>
      <c r="P20" s="59"/>
      <c r="Q20" s="59"/>
      <c r="R20" s="59">
        <f t="shared" si="2"/>
        <v>0.5</v>
      </c>
      <c r="S20" s="56">
        <v>11</v>
      </c>
      <c r="T20" s="57" t="s">
        <v>252</v>
      </c>
      <c r="U20" s="56" t="s">
        <v>226</v>
      </c>
      <c r="V20" s="58">
        <v>2</v>
      </c>
      <c r="W20" s="59">
        <v>4.2</v>
      </c>
      <c r="X20" s="59">
        <v>10.5</v>
      </c>
      <c r="Y20" s="59">
        <f t="shared" ref="Y20:Y44" si="4">W20/X20</f>
        <v>0.4</v>
      </c>
      <c r="Z20" s="58">
        <v>60</v>
      </c>
      <c r="AA20" s="56" t="s">
        <v>16</v>
      </c>
      <c r="AB20" s="56"/>
      <c r="AC20" s="56" t="s">
        <v>33</v>
      </c>
      <c r="AD20" s="56" t="s">
        <v>16</v>
      </c>
      <c r="AE20" s="56"/>
      <c r="AF20" s="56" t="s">
        <v>33</v>
      </c>
    </row>
    <row r="21" spans="2:32" s="11" customFormat="1" ht="30" hidden="1">
      <c r="B21" s="56">
        <v>11</v>
      </c>
      <c r="C21" s="56">
        <v>3</v>
      </c>
      <c r="D21" s="56" t="s">
        <v>49</v>
      </c>
      <c r="E21" s="56" t="s">
        <v>53</v>
      </c>
      <c r="F21" s="118"/>
      <c r="G21" s="56" t="s">
        <v>138</v>
      </c>
      <c r="H21" s="56">
        <v>3</v>
      </c>
      <c r="I21" s="56" t="s">
        <v>27</v>
      </c>
      <c r="J21" s="59">
        <v>9.8000000000000007</v>
      </c>
      <c r="K21" s="59">
        <v>10</v>
      </c>
      <c r="L21" s="59">
        <v>0.72</v>
      </c>
      <c r="M21" s="59">
        <f t="shared" si="0"/>
        <v>4.9000000000000004</v>
      </c>
      <c r="N21" s="78">
        <f t="shared" si="1"/>
        <v>7.3469387755102034E-2</v>
      </c>
      <c r="O21" s="59">
        <v>17</v>
      </c>
      <c r="P21" s="59"/>
      <c r="Q21" s="59"/>
      <c r="R21" s="59">
        <f t="shared" si="2"/>
        <v>0.5</v>
      </c>
      <c r="S21" s="56">
        <v>11</v>
      </c>
      <c r="T21" s="57" t="s">
        <v>252</v>
      </c>
      <c r="U21" s="56" t="s">
        <v>227</v>
      </c>
      <c r="V21" s="58">
        <v>3</v>
      </c>
      <c r="W21" s="59">
        <v>4.7</v>
      </c>
      <c r="X21" s="59">
        <v>9.8000000000000007</v>
      </c>
      <c r="Y21" s="59">
        <f t="shared" si="4"/>
        <v>0.47959183673469385</v>
      </c>
      <c r="Z21" s="58">
        <v>61</v>
      </c>
      <c r="AA21" s="56" t="s">
        <v>16</v>
      </c>
      <c r="AB21" s="56"/>
      <c r="AC21" s="56" t="s">
        <v>33</v>
      </c>
      <c r="AD21" s="56" t="s">
        <v>16</v>
      </c>
      <c r="AE21" s="56"/>
      <c r="AF21" s="56" t="s">
        <v>33</v>
      </c>
    </row>
    <row r="22" spans="2:32" s="11" customFormat="1" ht="45" hidden="1">
      <c r="B22" s="60">
        <v>12</v>
      </c>
      <c r="C22" s="60">
        <v>3</v>
      </c>
      <c r="D22" s="61" t="s">
        <v>50</v>
      </c>
      <c r="E22" s="62" t="s">
        <v>54</v>
      </c>
      <c r="F22" s="118"/>
      <c r="G22" s="62" t="s">
        <v>145</v>
      </c>
      <c r="H22" s="60">
        <v>2</v>
      </c>
      <c r="I22" s="61" t="s">
        <v>58</v>
      </c>
      <c r="J22" s="65">
        <v>8.1999999999999993</v>
      </c>
      <c r="K22" s="65">
        <v>4.5</v>
      </c>
      <c r="L22" s="65">
        <v>0.59</v>
      </c>
      <c r="M22" s="65">
        <v>3.7</v>
      </c>
      <c r="N22" s="79">
        <f t="shared" si="1"/>
        <v>7.195121951219513E-2</v>
      </c>
      <c r="O22" s="65">
        <v>18</v>
      </c>
      <c r="P22" s="65"/>
      <c r="Q22" s="65"/>
      <c r="R22" s="65">
        <f t="shared" si="2"/>
        <v>0.45121951219512202</v>
      </c>
      <c r="S22" s="60">
        <v>3</v>
      </c>
      <c r="T22" s="63" t="s">
        <v>253</v>
      </c>
      <c r="U22" s="62" t="s">
        <v>233</v>
      </c>
      <c r="V22" s="64">
        <v>2</v>
      </c>
      <c r="W22" s="65">
        <v>5</v>
      </c>
      <c r="X22" s="65">
        <v>8.5</v>
      </c>
      <c r="Y22" s="67">
        <f t="shared" si="4"/>
        <v>0.58823529411764708</v>
      </c>
      <c r="Z22" s="74">
        <v>10</v>
      </c>
      <c r="AA22" s="61" t="s">
        <v>32</v>
      </c>
      <c r="AB22" s="61"/>
      <c r="AC22" s="61" t="s">
        <v>41</v>
      </c>
      <c r="AD22" s="62" t="s">
        <v>56</v>
      </c>
      <c r="AE22" s="61"/>
      <c r="AF22" s="62" t="s">
        <v>56</v>
      </c>
    </row>
    <row r="23" spans="2:32" s="11" customFormat="1" ht="45" hidden="1">
      <c r="B23" s="60">
        <v>12</v>
      </c>
      <c r="C23" s="60">
        <v>3</v>
      </c>
      <c r="D23" s="61" t="s">
        <v>50</v>
      </c>
      <c r="E23" s="62" t="s">
        <v>54</v>
      </c>
      <c r="F23" s="118"/>
      <c r="G23" s="62" t="s">
        <v>146</v>
      </c>
      <c r="H23" s="60">
        <v>3</v>
      </c>
      <c r="I23" s="61" t="s">
        <v>58</v>
      </c>
      <c r="J23" s="65">
        <v>8.5</v>
      </c>
      <c r="K23" s="65">
        <v>4.5</v>
      </c>
      <c r="L23" s="65">
        <v>0.59</v>
      </c>
      <c r="M23" s="65">
        <v>4.78</v>
      </c>
      <c r="N23" s="79">
        <f t="shared" si="1"/>
        <v>6.9411764705882353E-2</v>
      </c>
      <c r="O23" s="65">
        <v>19</v>
      </c>
      <c r="P23" s="65"/>
      <c r="Q23" s="65"/>
      <c r="R23" s="65">
        <f t="shared" si="2"/>
        <v>0.56235294117647061</v>
      </c>
      <c r="S23" s="60">
        <v>3</v>
      </c>
      <c r="T23" s="63" t="s">
        <v>253</v>
      </c>
      <c r="U23" s="62" t="s">
        <v>234</v>
      </c>
      <c r="V23" s="64">
        <v>3</v>
      </c>
      <c r="W23" s="65">
        <v>4.5999999999999996</v>
      </c>
      <c r="X23" s="65">
        <v>8.5</v>
      </c>
      <c r="Y23" s="67">
        <f t="shared" si="4"/>
        <v>0.54117647058823526</v>
      </c>
      <c r="Z23" s="74">
        <v>9</v>
      </c>
      <c r="AA23" s="61" t="s">
        <v>32</v>
      </c>
      <c r="AB23" s="61"/>
      <c r="AC23" s="62" t="s">
        <v>33</v>
      </c>
      <c r="AD23" s="62" t="s">
        <v>34</v>
      </c>
      <c r="AE23" s="61"/>
      <c r="AF23" s="62" t="s">
        <v>35</v>
      </c>
    </row>
    <row r="24" spans="2:32" s="11" customFormat="1" ht="45" hidden="1">
      <c r="B24" s="60">
        <v>12</v>
      </c>
      <c r="C24" s="60">
        <v>3</v>
      </c>
      <c r="D24" s="61" t="s">
        <v>50</v>
      </c>
      <c r="E24" s="62" t="s">
        <v>54</v>
      </c>
      <c r="F24" s="119"/>
      <c r="G24" s="62" t="s">
        <v>147</v>
      </c>
      <c r="H24" s="60">
        <v>4</v>
      </c>
      <c r="I24" s="61" t="s">
        <v>58</v>
      </c>
      <c r="J24" s="65">
        <v>8.3000000000000007</v>
      </c>
      <c r="K24" s="65">
        <v>4.5</v>
      </c>
      <c r="L24" s="65">
        <v>0.56999999999999995</v>
      </c>
      <c r="M24" s="65">
        <v>4.9400000000000004</v>
      </c>
      <c r="N24" s="79">
        <f t="shared" si="1"/>
        <v>6.8674698795180705E-2</v>
      </c>
      <c r="O24" s="65">
        <v>20</v>
      </c>
      <c r="P24" s="65"/>
      <c r="Q24" s="65"/>
      <c r="R24" s="65">
        <f t="shared" si="2"/>
        <v>0.59518072289156632</v>
      </c>
      <c r="S24" s="60">
        <v>3</v>
      </c>
      <c r="T24" s="63" t="s">
        <v>253</v>
      </c>
      <c r="U24" s="62" t="s">
        <v>235</v>
      </c>
      <c r="V24" s="64">
        <v>4</v>
      </c>
      <c r="W24" s="65">
        <v>4.3</v>
      </c>
      <c r="X24" s="65">
        <v>8.8000000000000007</v>
      </c>
      <c r="Y24" s="67">
        <f t="shared" si="4"/>
        <v>0.48863636363636359</v>
      </c>
      <c r="Z24" s="74">
        <v>8</v>
      </c>
      <c r="AA24" s="61" t="s">
        <v>32</v>
      </c>
      <c r="AB24" s="61"/>
      <c r="AC24" s="62" t="s">
        <v>33</v>
      </c>
      <c r="AD24" s="62" t="s">
        <v>34</v>
      </c>
      <c r="AE24" s="61"/>
      <c r="AF24" s="62" t="s">
        <v>35</v>
      </c>
    </row>
    <row r="25" spans="2:32" s="11" customFormat="1" ht="45" hidden="1" customHeight="1">
      <c r="B25" s="44">
        <v>8</v>
      </c>
      <c r="C25" s="44">
        <v>4</v>
      </c>
      <c r="D25" s="44" t="s">
        <v>42</v>
      </c>
      <c r="E25" s="44" t="s">
        <v>43</v>
      </c>
      <c r="F25" s="120" t="s">
        <v>251</v>
      </c>
      <c r="G25" s="44" t="s">
        <v>122</v>
      </c>
      <c r="H25" s="44">
        <v>4</v>
      </c>
      <c r="I25" s="44" t="s">
        <v>27</v>
      </c>
      <c r="J25" s="47">
        <v>7.7</v>
      </c>
      <c r="K25" s="47">
        <v>4</v>
      </c>
      <c r="L25" s="47">
        <v>0.5</v>
      </c>
      <c r="M25" s="47">
        <f t="shared" ref="M25:M69" si="5">J25/2</f>
        <v>3.85</v>
      </c>
      <c r="N25" s="80">
        <f t="shared" si="1"/>
        <v>6.4935064935064929E-2</v>
      </c>
      <c r="O25" s="47">
        <v>21</v>
      </c>
      <c r="P25" s="47"/>
      <c r="Q25" s="47"/>
      <c r="R25" s="47">
        <f t="shared" si="2"/>
        <v>0.5</v>
      </c>
      <c r="S25" s="44">
        <v>4</v>
      </c>
      <c r="T25" s="45" t="s">
        <v>251</v>
      </c>
      <c r="U25" s="44" t="s">
        <v>214</v>
      </c>
      <c r="V25" s="46">
        <v>4</v>
      </c>
      <c r="W25" s="47">
        <v>4</v>
      </c>
      <c r="X25" s="47">
        <v>7.7</v>
      </c>
      <c r="Y25" s="47">
        <f t="shared" si="4"/>
        <v>0.51948051948051943</v>
      </c>
      <c r="Z25" s="46">
        <v>14</v>
      </c>
      <c r="AA25" s="44" t="s">
        <v>32</v>
      </c>
      <c r="AB25" s="44"/>
      <c r="AC25" s="44" t="s">
        <v>35</v>
      </c>
      <c r="AD25" s="44" t="s">
        <v>34</v>
      </c>
      <c r="AE25" s="44"/>
      <c r="AF25" s="44" t="s">
        <v>33</v>
      </c>
    </row>
    <row r="26" spans="2:32" s="11" customFormat="1" ht="45" hidden="1" customHeight="1">
      <c r="B26" s="44">
        <v>8</v>
      </c>
      <c r="C26" s="44">
        <v>4</v>
      </c>
      <c r="D26" s="44" t="s">
        <v>42</v>
      </c>
      <c r="E26" s="44" t="s">
        <v>43</v>
      </c>
      <c r="F26" s="121"/>
      <c r="G26" s="44" t="s">
        <v>121</v>
      </c>
      <c r="H26" s="44">
        <v>3</v>
      </c>
      <c r="I26" s="44" t="s">
        <v>27</v>
      </c>
      <c r="J26" s="47">
        <v>9</v>
      </c>
      <c r="K26" s="47">
        <v>3.9</v>
      </c>
      <c r="L26" s="47">
        <v>0.51</v>
      </c>
      <c r="M26" s="47">
        <f t="shared" si="5"/>
        <v>4.5</v>
      </c>
      <c r="N26" s="80">
        <f t="shared" si="1"/>
        <v>5.6666666666666671E-2</v>
      </c>
      <c r="O26" s="47">
        <v>22</v>
      </c>
      <c r="P26" s="47"/>
      <c r="Q26" s="47"/>
      <c r="R26" s="47">
        <f t="shared" si="2"/>
        <v>0.5</v>
      </c>
      <c r="S26" s="44">
        <v>4</v>
      </c>
      <c r="T26" s="45" t="s">
        <v>251</v>
      </c>
      <c r="U26" s="44" t="s">
        <v>213</v>
      </c>
      <c r="V26" s="46">
        <v>3</v>
      </c>
      <c r="W26" s="47">
        <v>3.9</v>
      </c>
      <c r="X26" s="47">
        <v>9</v>
      </c>
      <c r="Y26" s="47">
        <f t="shared" si="4"/>
        <v>0.43333333333333335</v>
      </c>
      <c r="Z26" s="46">
        <v>12</v>
      </c>
      <c r="AA26" s="44" t="s">
        <v>32</v>
      </c>
      <c r="AB26" s="44"/>
      <c r="AC26" s="44" t="s">
        <v>35</v>
      </c>
      <c r="AD26" s="44" t="s">
        <v>45</v>
      </c>
      <c r="AE26" s="44"/>
      <c r="AF26" s="44" t="s">
        <v>33</v>
      </c>
    </row>
    <row r="27" spans="2:32" s="11" customFormat="1" ht="45" hidden="1" customHeight="1">
      <c r="B27" s="44">
        <v>8</v>
      </c>
      <c r="C27" s="44">
        <v>4</v>
      </c>
      <c r="D27" s="44" t="s">
        <v>42</v>
      </c>
      <c r="E27" s="44" t="s">
        <v>43</v>
      </c>
      <c r="F27" s="121"/>
      <c r="G27" s="44" t="s">
        <v>119</v>
      </c>
      <c r="H27" s="44">
        <v>1</v>
      </c>
      <c r="I27" s="44" t="s">
        <v>27</v>
      </c>
      <c r="J27" s="47">
        <v>8.4</v>
      </c>
      <c r="K27" s="47">
        <v>4.5</v>
      </c>
      <c r="L27" s="47">
        <v>0.49</v>
      </c>
      <c r="M27" s="47">
        <f t="shared" si="5"/>
        <v>4.2</v>
      </c>
      <c r="N27" s="80">
        <f t="shared" si="1"/>
        <v>5.8333333333333327E-2</v>
      </c>
      <c r="O27" s="47">
        <v>23</v>
      </c>
      <c r="P27" s="47"/>
      <c r="Q27" s="47"/>
      <c r="R27" s="47">
        <f t="shared" si="2"/>
        <v>0.5</v>
      </c>
      <c r="S27" s="44">
        <v>4</v>
      </c>
      <c r="T27" s="45" t="s">
        <v>251</v>
      </c>
      <c r="U27" s="44" t="s">
        <v>211</v>
      </c>
      <c r="V27" s="46">
        <v>1</v>
      </c>
      <c r="W27" s="47">
        <v>4.5</v>
      </c>
      <c r="X27" s="47">
        <v>9.1999999999999993</v>
      </c>
      <c r="Y27" s="47">
        <f t="shared" si="4"/>
        <v>0.48913043478260876</v>
      </c>
      <c r="Z27" s="46">
        <v>13</v>
      </c>
      <c r="AA27" s="44" t="s">
        <v>32</v>
      </c>
      <c r="AB27" s="44"/>
      <c r="AC27" s="44" t="s">
        <v>33</v>
      </c>
      <c r="AD27" s="44" t="s">
        <v>34</v>
      </c>
      <c r="AE27" s="44"/>
      <c r="AF27" s="44" t="s">
        <v>33</v>
      </c>
    </row>
    <row r="28" spans="2:32" s="11" customFormat="1" ht="45" hidden="1" customHeight="1">
      <c r="B28" s="44">
        <v>8</v>
      </c>
      <c r="C28" s="44">
        <v>4</v>
      </c>
      <c r="D28" s="44" t="s">
        <v>42</v>
      </c>
      <c r="E28" s="44" t="s">
        <v>43</v>
      </c>
      <c r="F28" s="122"/>
      <c r="G28" s="44" t="s">
        <v>120</v>
      </c>
      <c r="H28" s="44">
        <v>2</v>
      </c>
      <c r="I28" s="44" t="s">
        <v>27</v>
      </c>
      <c r="J28" s="47">
        <v>9.1999999999999993</v>
      </c>
      <c r="K28" s="47">
        <v>4</v>
      </c>
      <c r="L28" s="47">
        <v>0.49</v>
      </c>
      <c r="M28" s="47">
        <f t="shared" si="5"/>
        <v>4.5999999999999996</v>
      </c>
      <c r="N28" s="80">
        <f t="shared" si="1"/>
        <v>5.3260869565217396E-2</v>
      </c>
      <c r="O28" s="47">
        <v>24</v>
      </c>
      <c r="P28" s="47"/>
      <c r="Q28" s="47"/>
      <c r="R28" s="47">
        <f t="shared" si="2"/>
        <v>0.5</v>
      </c>
      <c r="S28" s="44">
        <v>4</v>
      </c>
      <c r="T28" s="45" t="s">
        <v>251</v>
      </c>
      <c r="U28" s="44" t="s">
        <v>212</v>
      </c>
      <c r="V28" s="46">
        <v>2</v>
      </c>
      <c r="W28" s="47">
        <v>4</v>
      </c>
      <c r="X28" s="47">
        <v>9.1999999999999993</v>
      </c>
      <c r="Y28" s="47">
        <f t="shared" si="4"/>
        <v>0.43478260869565222</v>
      </c>
      <c r="Z28" s="46">
        <v>11</v>
      </c>
      <c r="AA28" s="44" t="s">
        <v>32</v>
      </c>
      <c r="AB28" s="44"/>
      <c r="AC28" s="44" t="s">
        <v>35</v>
      </c>
      <c r="AD28" s="44" t="s">
        <v>32</v>
      </c>
      <c r="AE28" s="44"/>
      <c r="AF28" s="44" t="s">
        <v>33</v>
      </c>
    </row>
    <row r="29" spans="2:32" s="11" customFormat="1" ht="45" hidden="1" customHeight="1">
      <c r="B29" s="52">
        <v>10</v>
      </c>
      <c r="C29" s="52">
        <v>5</v>
      </c>
      <c r="D29" s="52" t="s">
        <v>48</v>
      </c>
      <c r="E29" s="52" t="s">
        <v>52</v>
      </c>
      <c r="F29" s="115" t="s">
        <v>262</v>
      </c>
      <c r="G29" s="52" t="s">
        <v>131</v>
      </c>
      <c r="H29" s="52">
        <v>2</v>
      </c>
      <c r="I29" s="52" t="s">
        <v>27</v>
      </c>
      <c r="J29" s="55">
        <v>7</v>
      </c>
      <c r="K29" s="55">
        <v>4.2</v>
      </c>
      <c r="L29" s="55">
        <v>0.4</v>
      </c>
      <c r="M29" s="55">
        <f t="shared" si="5"/>
        <v>3.5</v>
      </c>
      <c r="N29" s="76">
        <f t="shared" si="1"/>
        <v>5.7142857142857148E-2</v>
      </c>
      <c r="O29" s="55">
        <v>25</v>
      </c>
      <c r="P29" s="55"/>
      <c r="Q29" s="55"/>
      <c r="R29" s="55">
        <f t="shared" si="2"/>
        <v>0.5</v>
      </c>
      <c r="S29" s="52">
        <v>5</v>
      </c>
      <c r="T29" s="53" t="s">
        <v>262</v>
      </c>
      <c r="U29" s="52" t="s">
        <v>221</v>
      </c>
      <c r="V29" s="54">
        <v>2</v>
      </c>
      <c r="W29" s="55">
        <v>4.8</v>
      </c>
      <c r="X29" s="55">
        <v>8.3000000000000007</v>
      </c>
      <c r="Y29" s="55">
        <f t="shared" si="4"/>
        <v>0.57831325301204817</v>
      </c>
      <c r="Z29" s="54">
        <v>15</v>
      </c>
      <c r="AA29" s="52" t="s">
        <v>16</v>
      </c>
      <c r="AB29" s="52"/>
      <c r="AC29" s="52" t="s">
        <v>33</v>
      </c>
      <c r="AD29" s="52" t="s">
        <v>56</v>
      </c>
      <c r="AE29" s="52"/>
      <c r="AF29" s="52" t="s">
        <v>56</v>
      </c>
    </row>
    <row r="30" spans="2:32" s="11" customFormat="1" ht="45" hidden="1">
      <c r="B30" s="52">
        <v>10</v>
      </c>
      <c r="C30" s="52">
        <v>5</v>
      </c>
      <c r="D30" s="52" t="s">
        <v>48</v>
      </c>
      <c r="E30" s="52" t="s">
        <v>52</v>
      </c>
      <c r="F30" s="123"/>
      <c r="G30" s="52" t="s">
        <v>130</v>
      </c>
      <c r="H30" s="52">
        <v>1</v>
      </c>
      <c r="I30" s="52" t="s">
        <v>27</v>
      </c>
      <c r="J30" s="55">
        <v>7</v>
      </c>
      <c r="K30" s="55">
        <v>4.2</v>
      </c>
      <c r="L30" s="55">
        <v>0.41</v>
      </c>
      <c r="M30" s="55">
        <f t="shared" si="5"/>
        <v>3.5</v>
      </c>
      <c r="N30" s="76">
        <f t="shared" si="1"/>
        <v>5.8571428571428566E-2</v>
      </c>
      <c r="O30" s="55">
        <v>26</v>
      </c>
      <c r="P30" s="55"/>
      <c r="Q30" s="55"/>
      <c r="R30" s="55">
        <f t="shared" si="2"/>
        <v>0.5</v>
      </c>
      <c r="S30" s="52">
        <v>5</v>
      </c>
      <c r="T30" s="53" t="s">
        <v>262</v>
      </c>
      <c r="U30" s="52" t="s">
        <v>220</v>
      </c>
      <c r="V30" s="54">
        <v>1</v>
      </c>
      <c r="W30" s="55">
        <v>4.3</v>
      </c>
      <c r="X30" s="55">
        <v>7</v>
      </c>
      <c r="Y30" s="55">
        <f t="shared" si="4"/>
        <v>0.61428571428571421</v>
      </c>
      <c r="Z30" s="54">
        <v>16</v>
      </c>
      <c r="AA30" s="52" t="s">
        <v>16</v>
      </c>
      <c r="AB30" s="52"/>
      <c r="AC30" s="52" t="s">
        <v>33</v>
      </c>
      <c r="AD30" s="52" t="s">
        <v>34</v>
      </c>
      <c r="AE30" s="52"/>
      <c r="AF30" s="52" t="s">
        <v>33</v>
      </c>
    </row>
    <row r="31" spans="2:32" s="11" customFormat="1" ht="45" hidden="1">
      <c r="B31" s="52">
        <v>10</v>
      </c>
      <c r="C31" s="52">
        <v>5</v>
      </c>
      <c r="D31" s="52" t="s">
        <v>48</v>
      </c>
      <c r="E31" s="52" t="s">
        <v>52</v>
      </c>
      <c r="F31" s="116"/>
      <c r="G31" s="52" t="s">
        <v>132</v>
      </c>
      <c r="H31" s="52">
        <v>3</v>
      </c>
      <c r="I31" s="52" t="s">
        <v>27</v>
      </c>
      <c r="J31" s="55">
        <v>8.3000000000000007</v>
      </c>
      <c r="K31" s="55">
        <v>4.2</v>
      </c>
      <c r="L31" s="55">
        <v>0.48</v>
      </c>
      <c r="M31" s="55">
        <f t="shared" si="5"/>
        <v>4.1500000000000004</v>
      </c>
      <c r="N31" s="76">
        <f t="shared" si="1"/>
        <v>5.7831325301204814E-2</v>
      </c>
      <c r="O31" s="55">
        <v>27</v>
      </c>
      <c r="P31" s="55"/>
      <c r="Q31" s="55"/>
      <c r="R31" s="55">
        <f t="shared" si="2"/>
        <v>0.5</v>
      </c>
      <c r="S31" s="52">
        <v>5</v>
      </c>
      <c r="T31" s="53" t="s">
        <v>262</v>
      </c>
      <c r="U31" s="52" t="s">
        <v>222</v>
      </c>
      <c r="V31" s="54">
        <v>3</v>
      </c>
      <c r="W31" s="55">
        <v>10.029999999999999</v>
      </c>
      <c r="X31" s="55">
        <v>14.6</v>
      </c>
      <c r="Y31" s="55">
        <f t="shared" si="4"/>
        <v>0.68698630136986294</v>
      </c>
      <c r="Z31" s="54">
        <v>17</v>
      </c>
      <c r="AA31" s="52" t="s">
        <v>16</v>
      </c>
      <c r="AB31" s="52"/>
      <c r="AC31" s="52" t="s">
        <v>33</v>
      </c>
      <c r="AD31" s="52" t="s">
        <v>16</v>
      </c>
      <c r="AE31" s="52"/>
      <c r="AF31" s="52" t="s">
        <v>33</v>
      </c>
    </row>
    <row r="32" spans="2:32" s="11" customFormat="1" ht="45" hidden="1">
      <c r="B32" s="40">
        <v>7</v>
      </c>
      <c r="C32" s="40">
        <v>7</v>
      </c>
      <c r="D32" s="40" t="s">
        <v>39</v>
      </c>
      <c r="E32" s="40" t="s">
        <v>40</v>
      </c>
      <c r="F32" s="103" t="s">
        <v>247</v>
      </c>
      <c r="G32" s="40" t="s">
        <v>110</v>
      </c>
      <c r="H32" s="40">
        <v>5</v>
      </c>
      <c r="I32" s="40" t="s">
        <v>27</v>
      </c>
      <c r="J32" s="43">
        <v>7.5</v>
      </c>
      <c r="K32" s="43">
        <v>3.8</v>
      </c>
      <c r="L32" s="43">
        <v>0.51</v>
      </c>
      <c r="M32" s="43">
        <f t="shared" si="5"/>
        <v>3.75</v>
      </c>
      <c r="N32" s="81">
        <f t="shared" si="1"/>
        <v>6.8000000000000005E-2</v>
      </c>
      <c r="O32" s="43">
        <v>28</v>
      </c>
      <c r="P32" s="43"/>
      <c r="Q32" s="43"/>
      <c r="R32" s="43">
        <f t="shared" si="2"/>
        <v>0.5</v>
      </c>
      <c r="S32" s="40">
        <v>7</v>
      </c>
      <c r="T32" s="41" t="s">
        <v>247</v>
      </c>
      <c r="U32" s="40" t="s">
        <v>203</v>
      </c>
      <c r="V32" s="42">
        <v>5</v>
      </c>
      <c r="W32" s="43">
        <v>4.3</v>
      </c>
      <c r="X32" s="43">
        <v>7.5</v>
      </c>
      <c r="Y32" s="43">
        <f t="shared" si="4"/>
        <v>0.57333333333333336</v>
      </c>
      <c r="Z32" s="42">
        <v>18</v>
      </c>
      <c r="AA32" s="40" t="s">
        <v>32</v>
      </c>
      <c r="AB32" s="40"/>
      <c r="AC32" s="40" t="s">
        <v>41</v>
      </c>
      <c r="AD32" s="40" t="s">
        <v>34</v>
      </c>
      <c r="AE32" s="40"/>
      <c r="AF32" s="40" t="s">
        <v>41</v>
      </c>
    </row>
    <row r="33" spans="2:32" s="11" customFormat="1" ht="45" hidden="1">
      <c r="B33" s="40">
        <v>7</v>
      </c>
      <c r="C33" s="40">
        <v>7</v>
      </c>
      <c r="D33" s="40" t="s">
        <v>39</v>
      </c>
      <c r="E33" s="40" t="s">
        <v>40</v>
      </c>
      <c r="F33" s="104"/>
      <c r="G33" s="40" t="s">
        <v>111</v>
      </c>
      <c r="H33" s="40">
        <v>6</v>
      </c>
      <c r="I33" s="40" t="s">
        <v>27</v>
      </c>
      <c r="J33" s="43">
        <v>7.5</v>
      </c>
      <c r="K33" s="43">
        <v>3.8</v>
      </c>
      <c r="L33" s="43">
        <v>0.51</v>
      </c>
      <c r="M33" s="43">
        <f t="shared" si="5"/>
        <v>3.75</v>
      </c>
      <c r="N33" s="81">
        <f t="shared" si="1"/>
        <v>6.8000000000000005E-2</v>
      </c>
      <c r="O33" s="43">
        <v>29</v>
      </c>
      <c r="P33" s="43"/>
      <c r="Q33" s="43"/>
      <c r="R33" s="43">
        <f t="shared" si="2"/>
        <v>0.5</v>
      </c>
      <c r="S33" s="40">
        <v>9</v>
      </c>
      <c r="T33" s="41" t="s">
        <v>245</v>
      </c>
      <c r="U33" s="40" t="s">
        <v>204</v>
      </c>
      <c r="V33" s="42">
        <v>6</v>
      </c>
      <c r="W33" s="43">
        <v>3.7</v>
      </c>
      <c r="X33" s="43">
        <v>7.5</v>
      </c>
      <c r="Y33" s="43">
        <f t="shared" si="4"/>
        <v>0.49333333333333335</v>
      </c>
      <c r="Z33" s="42">
        <v>40</v>
      </c>
      <c r="AA33" s="40" t="s">
        <v>32</v>
      </c>
      <c r="AB33" s="40"/>
      <c r="AC33" s="40" t="s">
        <v>41</v>
      </c>
      <c r="AD33" s="40" t="s">
        <v>34</v>
      </c>
      <c r="AE33" s="40"/>
      <c r="AF33" s="40" t="s">
        <v>41</v>
      </c>
    </row>
    <row r="34" spans="2:32" s="11" customFormat="1" ht="45" hidden="1">
      <c r="B34" s="40">
        <v>7</v>
      </c>
      <c r="C34" s="40">
        <v>7</v>
      </c>
      <c r="D34" s="40" t="s">
        <v>39</v>
      </c>
      <c r="E34" s="40" t="s">
        <v>40</v>
      </c>
      <c r="F34" s="104"/>
      <c r="G34" s="40" t="s">
        <v>107</v>
      </c>
      <c r="H34" s="40">
        <v>2</v>
      </c>
      <c r="I34" s="40" t="s">
        <v>27</v>
      </c>
      <c r="J34" s="43">
        <v>7.4</v>
      </c>
      <c r="K34" s="43">
        <v>3.8</v>
      </c>
      <c r="L34" s="43">
        <v>0.51</v>
      </c>
      <c r="M34" s="43">
        <f t="shared" si="5"/>
        <v>3.7</v>
      </c>
      <c r="N34" s="81">
        <f t="shared" si="1"/>
        <v>6.8918918918918923E-2</v>
      </c>
      <c r="O34" s="43">
        <v>30</v>
      </c>
      <c r="P34" s="43"/>
      <c r="Q34" s="43"/>
      <c r="R34" s="43">
        <f t="shared" si="2"/>
        <v>0.5</v>
      </c>
      <c r="S34" s="40">
        <v>7</v>
      </c>
      <c r="T34" s="41" t="s">
        <v>247</v>
      </c>
      <c r="U34" s="40" t="s">
        <v>200</v>
      </c>
      <c r="V34" s="42">
        <v>2</v>
      </c>
      <c r="W34" s="43">
        <v>4.4000000000000004</v>
      </c>
      <c r="X34" s="43">
        <v>7.4</v>
      </c>
      <c r="Y34" s="43">
        <f t="shared" si="4"/>
        <v>0.59459459459459463</v>
      </c>
      <c r="Z34" s="42">
        <v>19</v>
      </c>
      <c r="AA34" s="40" t="s">
        <v>32</v>
      </c>
      <c r="AB34" s="40"/>
      <c r="AC34" s="40" t="s">
        <v>33</v>
      </c>
      <c r="AD34" s="40" t="s">
        <v>34</v>
      </c>
      <c r="AE34" s="40"/>
      <c r="AF34" s="40" t="s">
        <v>41</v>
      </c>
    </row>
    <row r="35" spans="2:32" s="10" customFormat="1" ht="45" hidden="1">
      <c r="B35" s="40">
        <v>7</v>
      </c>
      <c r="C35" s="40">
        <v>7</v>
      </c>
      <c r="D35" s="40" t="s">
        <v>39</v>
      </c>
      <c r="E35" s="40" t="s">
        <v>40</v>
      </c>
      <c r="F35" s="104"/>
      <c r="G35" s="40" t="s">
        <v>108</v>
      </c>
      <c r="H35" s="40">
        <v>3</v>
      </c>
      <c r="I35" s="40" t="s">
        <v>27</v>
      </c>
      <c r="J35" s="43">
        <v>7</v>
      </c>
      <c r="K35" s="43">
        <v>3.8</v>
      </c>
      <c r="L35" s="43">
        <v>0.51</v>
      </c>
      <c r="M35" s="43">
        <f t="shared" si="5"/>
        <v>3.5</v>
      </c>
      <c r="N35" s="81">
        <f t="shared" si="1"/>
        <v>7.2857142857142856E-2</v>
      </c>
      <c r="O35" s="43">
        <v>31</v>
      </c>
      <c r="P35" s="43"/>
      <c r="Q35" s="43"/>
      <c r="R35" s="43">
        <f t="shared" si="2"/>
        <v>0.5</v>
      </c>
      <c r="S35" s="40">
        <v>7</v>
      </c>
      <c r="T35" s="41" t="s">
        <v>247</v>
      </c>
      <c r="U35" s="40" t="s">
        <v>201</v>
      </c>
      <c r="V35" s="42">
        <v>3</v>
      </c>
      <c r="W35" s="43">
        <v>5</v>
      </c>
      <c r="X35" s="43">
        <v>7</v>
      </c>
      <c r="Y35" s="43">
        <f t="shared" si="4"/>
        <v>0.7142857142857143</v>
      </c>
      <c r="Z35" s="42">
        <v>22</v>
      </c>
      <c r="AA35" s="40" t="s">
        <v>32</v>
      </c>
      <c r="AB35" s="40"/>
      <c r="AC35" s="40" t="s">
        <v>41</v>
      </c>
      <c r="AD35" s="40" t="s">
        <v>34</v>
      </c>
      <c r="AE35" s="40"/>
      <c r="AF35" s="40" t="s">
        <v>41</v>
      </c>
    </row>
    <row r="36" spans="2:32" s="10" customFormat="1" ht="45" hidden="1">
      <c r="B36" s="40">
        <v>7</v>
      </c>
      <c r="C36" s="40">
        <v>7</v>
      </c>
      <c r="D36" s="40" t="s">
        <v>39</v>
      </c>
      <c r="E36" s="40" t="s">
        <v>40</v>
      </c>
      <c r="F36" s="104"/>
      <c r="G36" s="40" t="s">
        <v>109</v>
      </c>
      <c r="H36" s="40">
        <v>4</v>
      </c>
      <c r="I36" s="40" t="s">
        <v>27</v>
      </c>
      <c r="J36" s="43">
        <v>7</v>
      </c>
      <c r="K36" s="43">
        <v>3.8</v>
      </c>
      <c r="L36" s="43">
        <v>0.51</v>
      </c>
      <c r="M36" s="43">
        <f t="shared" si="5"/>
        <v>3.5</v>
      </c>
      <c r="N36" s="81">
        <f t="shared" si="1"/>
        <v>7.2857142857142856E-2</v>
      </c>
      <c r="O36" s="43">
        <v>32</v>
      </c>
      <c r="P36" s="43"/>
      <c r="Q36" s="43"/>
      <c r="R36" s="43">
        <f t="shared" si="2"/>
        <v>0.5</v>
      </c>
      <c r="S36" s="40">
        <v>7</v>
      </c>
      <c r="T36" s="41" t="s">
        <v>247</v>
      </c>
      <c r="U36" s="40" t="s">
        <v>202</v>
      </c>
      <c r="V36" s="42">
        <v>4</v>
      </c>
      <c r="W36" s="43">
        <v>4.7</v>
      </c>
      <c r="X36" s="43">
        <v>7.5</v>
      </c>
      <c r="Y36" s="43">
        <f t="shared" si="4"/>
        <v>0.62666666666666671</v>
      </c>
      <c r="Z36" s="42">
        <v>21</v>
      </c>
      <c r="AA36" s="40" t="s">
        <v>32</v>
      </c>
      <c r="AB36" s="40"/>
      <c r="AC36" s="40" t="s">
        <v>41</v>
      </c>
      <c r="AD36" s="40" t="s">
        <v>34</v>
      </c>
      <c r="AE36" s="40"/>
      <c r="AF36" s="40" t="s">
        <v>41</v>
      </c>
    </row>
    <row r="37" spans="2:32" s="10" customFormat="1" ht="30" hidden="1" customHeight="1">
      <c r="B37" s="40">
        <v>7</v>
      </c>
      <c r="C37" s="40">
        <v>7</v>
      </c>
      <c r="D37" s="40" t="s">
        <v>39</v>
      </c>
      <c r="E37" s="40" t="s">
        <v>40</v>
      </c>
      <c r="F37" s="104"/>
      <c r="G37" s="40" t="s">
        <v>106</v>
      </c>
      <c r="H37" s="40">
        <v>1</v>
      </c>
      <c r="I37" s="40" t="s">
        <v>27</v>
      </c>
      <c r="J37" s="43">
        <v>6.65</v>
      </c>
      <c r="K37" s="43">
        <v>3.8</v>
      </c>
      <c r="L37" s="43">
        <v>0.51</v>
      </c>
      <c r="M37" s="43">
        <f t="shared" si="5"/>
        <v>3.3250000000000002</v>
      </c>
      <c r="N37" s="81">
        <f t="shared" ref="N37:N68" si="6">L37/J37</f>
        <v>7.6691729323308269E-2</v>
      </c>
      <c r="O37" s="43">
        <v>33</v>
      </c>
      <c r="P37" s="43"/>
      <c r="Q37" s="43"/>
      <c r="R37" s="43">
        <f t="shared" ref="R37:R68" si="7">M37/J37</f>
        <v>0.5</v>
      </c>
      <c r="S37" s="40">
        <v>7</v>
      </c>
      <c r="T37" s="41" t="s">
        <v>247</v>
      </c>
      <c r="U37" s="40" t="s">
        <v>199</v>
      </c>
      <c r="V37" s="42">
        <v>1</v>
      </c>
      <c r="W37" s="43">
        <v>4.5999999999999996</v>
      </c>
      <c r="X37" s="43">
        <v>7.4</v>
      </c>
      <c r="Y37" s="43">
        <f t="shared" si="4"/>
        <v>0.62162162162162149</v>
      </c>
      <c r="Z37" s="42">
        <v>20</v>
      </c>
      <c r="AA37" s="40" t="s">
        <v>32</v>
      </c>
      <c r="AB37" s="40"/>
      <c r="AC37" s="40" t="s">
        <v>33</v>
      </c>
      <c r="AD37" s="40" t="s">
        <v>34</v>
      </c>
      <c r="AE37" s="40"/>
      <c r="AF37" s="40" t="s">
        <v>41</v>
      </c>
    </row>
    <row r="38" spans="2:32" s="10" customFormat="1" ht="30" hidden="1" customHeight="1">
      <c r="B38" s="40">
        <v>7</v>
      </c>
      <c r="C38" s="40">
        <v>7</v>
      </c>
      <c r="D38" s="40" t="s">
        <v>39</v>
      </c>
      <c r="E38" s="40" t="s">
        <v>40</v>
      </c>
      <c r="F38" s="104"/>
      <c r="G38" s="40" t="s">
        <v>112</v>
      </c>
      <c r="H38" s="40">
        <v>7</v>
      </c>
      <c r="I38" s="40" t="s">
        <v>27</v>
      </c>
      <c r="J38" s="43">
        <v>6.5</v>
      </c>
      <c r="K38" s="43">
        <v>3.8</v>
      </c>
      <c r="L38" s="43">
        <v>0.5</v>
      </c>
      <c r="M38" s="43">
        <f t="shared" si="5"/>
        <v>3.25</v>
      </c>
      <c r="N38" s="81">
        <f t="shared" si="6"/>
        <v>7.6923076923076927E-2</v>
      </c>
      <c r="O38" s="43">
        <v>34</v>
      </c>
      <c r="P38" s="43"/>
      <c r="Q38" s="43"/>
      <c r="R38" s="43">
        <f t="shared" si="7"/>
        <v>0.5</v>
      </c>
      <c r="S38" s="40">
        <v>9</v>
      </c>
      <c r="T38" s="41" t="s">
        <v>245</v>
      </c>
      <c r="U38" s="40" t="s">
        <v>205</v>
      </c>
      <c r="V38" s="42">
        <v>7</v>
      </c>
      <c r="W38" s="43">
        <v>3.4</v>
      </c>
      <c r="X38" s="43">
        <v>7.8</v>
      </c>
      <c r="Y38" s="43">
        <f t="shared" si="4"/>
        <v>0.4358974358974359</v>
      </c>
      <c r="Z38" s="42">
        <v>42</v>
      </c>
      <c r="AA38" s="40" t="s">
        <v>32</v>
      </c>
      <c r="AB38" s="40"/>
      <c r="AC38" s="40" t="s">
        <v>41</v>
      </c>
      <c r="AD38" s="40" t="s">
        <v>34</v>
      </c>
      <c r="AE38" s="40"/>
      <c r="AF38" s="40" t="s">
        <v>41</v>
      </c>
    </row>
    <row r="39" spans="2:32" s="10" customFormat="1" ht="30" hidden="1">
      <c r="B39" s="28">
        <v>4</v>
      </c>
      <c r="C39" s="28">
        <v>7</v>
      </c>
      <c r="D39" s="28" t="s">
        <v>30</v>
      </c>
      <c r="E39" s="28" t="s">
        <v>31</v>
      </c>
      <c r="F39" s="104"/>
      <c r="G39" s="28" t="s">
        <v>74</v>
      </c>
      <c r="H39" s="28">
        <v>6</v>
      </c>
      <c r="I39" s="28" t="s">
        <v>27</v>
      </c>
      <c r="J39" s="31">
        <v>6.5</v>
      </c>
      <c r="K39" s="31">
        <v>5</v>
      </c>
      <c r="L39" s="31">
        <v>0.57999999999999996</v>
      </c>
      <c r="M39" s="31">
        <f t="shared" si="5"/>
        <v>3.25</v>
      </c>
      <c r="N39" s="82">
        <f t="shared" si="6"/>
        <v>8.9230769230769225E-2</v>
      </c>
      <c r="O39" s="31">
        <v>35</v>
      </c>
      <c r="P39" s="31"/>
      <c r="Q39" s="31"/>
      <c r="R39" s="31">
        <f t="shared" si="7"/>
        <v>0.5</v>
      </c>
      <c r="S39" s="28">
        <v>7</v>
      </c>
      <c r="T39" s="29" t="s">
        <v>247</v>
      </c>
      <c r="U39" s="28" t="s">
        <v>170</v>
      </c>
      <c r="V39" s="30">
        <v>6</v>
      </c>
      <c r="W39" s="31">
        <v>5.5</v>
      </c>
      <c r="X39" s="31">
        <v>7</v>
      </c>
      <c r="Y39" s="31">
        <f t="shared" si="4"/>
        <v>0.7857142857142857</v>
      </c>
      <c r="Z39" s="30">
        <v>26</v>
      </c>
      <c r="AA39" s="28" t="s">
        <v>32</v>
      </c>
      <c r="AB39" s="28"/>
      <c r="AC39" s="28" t="s">
        <v>35</v>
      </c>
      <c r="AD39" s="28" t="s">
        <v>34</v>
      </c>
      <c r="AE39" s="28"/>
      <c r="AF39" s="28" t="s">
        <v>35</v>
      </c>
    </row>
    <row r="40" spans="2:32" s="10" customFormat="1" ht="30" hidden="1">
      <c r="B40" s="28">
        <v>4</v>
      </c>
      <c r="C40" s="28">
        <v>7</v>
      </c>
      <c r="D40" s="28" t="s">
        <v>30</v>
      </c>
      <c r="E40" s="28" t="s">
        <v>31</v>
      </c>
      <c r="F40" s="104"/>
      <c r="G40" s="28" t="s">
        <v>73</v>
      </c>
      <c r="H40" s="28">
        <v>5</v>
      </c>
      <c r="I40" s="28" t="s">
        <v>27</v>
      </c>
      <c r="J40" s="31">
        <v>6.35</v>
      </c>
      <c r="K40" s="31">
        <v>5</v>
      </c>
      <c r="L40" s="31">
        <v>0.57999999999999996</v>
      </c>
      <c r="M40" s="31">
        <f t="shared" si="5"/>
        <v>3.1749999999999998</v>
      </c>
      <c r="N40" s="82">
        <f t="shared" si="6"/>
        <v>9.1338582677165353E-2</v>
      </c>
      <c r="O40" s="31">
        <v>36</v>
      </c>
      <c r="P40" s="31"/>
      <c r="Q40" s="31"/>
      <c r="R40" s="31">
        <f t="shared" si="7"/>
        <v>0.5</v>
      </c>
      <c r="S40" s="28">
        <v>9</v>
      </c>
      <c r="T40" s="29" t="s">
        <v>245</v>
      </c>
      <c r="U40" s="28" t="s">
        <v>169</v>
      </c>
      <c r="V40" s="30">
        <v>5</v>
      </c>
      <c r="W40" s="31">
        <v>3</v>
      </c>
      <c r="X40" s="31">
        <v>6.5</v>
      </c>
      <c r="Y40" s="31">
        <f t="shared" si="4"/>
        <v>0.46153846153846156</v>
      </c>
      <c r="Z40" s="30">
        <v>41</v>
      </c>
      <c r="AA40" s="28" t="s">
        <v>32</v>
      </c>
      <c r="AB40" s="28"/>
      <c r="AC40" s="28" t="s">
        <v>35</v>
      </c>
      <c r="AD40" s="28" t="s">
        <v>34</v>
      </c>
      <c r="AE40" s="28"/>
      <c r="AF40" s="28" t="s">
        <v>35</v>
      </c>
    </row>
    <row r="41" spans="2:32" s="10" customFormat="1" ht="30" hidden="1">
      <c r="B41" s="28">
        <v>4</v>
      </c>
      <c r="C41" s="28">
        <v>7</v>
      </c>
      <c r="D41" s="28" t="s">
        <v>30</v>
      </c>
      <c r="E41" s="28" t="s">
        <v>31</v>
      </c>
      <c r="F41" s="104"/>
      <c r="G41" s="28" t="s">
        <v>75</v>
      </c>
      <c r="H41" s="28">
        <v>7</v>
      </c>
      <c r="I41" s="28" t="s">
        <v>27</v>
      </c>
      <c r="J41" s="31">
        <v>7</v>
      </c>
      <c r="K41" s="31">
        <v>5</v>
      </c>
      <c r="L41" s="31">
        <v>0.67</v>
      </c>
      <c r="M41" s="31">
        <f t="shared" si="5"/>
        <v>3.5</v>
      </c>
      <c r="N41" s="82">
        <f t="shared" si="6"/>
        <v>9.5714285714285724E-2</v>
      </c>
      <c r="O41" s="31">
        <v>37</v>
      </c>
      <c r="P41" s="31"/>
      <c r="Q41" s="31"/>
      <c r="R41" s="31">
        <f t="shared" si="7"/>
        <v>0.5</v>
      </c>
      <c r="S41" s="28">
        <v>7</v>
      </c>
      <c r="T41" s="29" t="s">
        <v>247</v>
      </c>
      <c r="U41" s="28" t="s">
        <v>171</v>
      </c>
      <c r="V41" s="30">
        <v>7</v>
      </c>
      <c r="W41" s="31">
        <v>5.2</v>
      </c>
      <c r="X41" s="31">
        <v>7</v>
      </c>
      <c r="Y41" s="31">
        <f t="shared" si="4"/>
        <v>0.74285714285714288</v>
      </c>
      <c r="Z41" s="30">
        <v>24</v>
      </c>
      <c r="AA41" s="28" t="s">
        <v>32</v>
      </c>
      <c r="AB41" s="28"/>
      <c r="AC41" s="28" t="s">
        <v>35</v>
      </c>
      <c r="AD41" s="28" t="s">
        <v>34</v>
      </c>
      <c r="AE41" s="28"/>
      <c r="AF41" s="28" t="s">
        <v>35</v>
      </c>
    </row>
    <row r="42" spans="2:32" s="10" customFormat="1" ht="45" hidden="1" customHeight="1">
      <c r="B42" s="28">
        <v>4</v>
      </c>
      <c r="C42" s="28">
        <v>7</v>
      </c>
      <c r="D42" s="28" t="s">
        <v>30</v>
      </c>
      <c r="E42" s="28" t="s">
        <v>31</v>
      </c>
      <c r="F42" s="104"/>
      <c r="G42" s="28" t="s">
        <v>77</v>
      </c>
      <c r="H42" s="28">
        <v>9</v>
      </c>
      <c r="I42" s="28" t="s">
        <v>27</v>
      </c>
      <c r="J42" s="31">
        <v>7</v>
      </c>
      <c r="K42" s="31">
        <v>5</v>
      </c>
      <c r="L42" s="31">
        <v>0.67</v>
      </c>
      <c r="M42" s="31">
        <f t="shared" si="5"/>
        <v>3.5</v>
      </c>
      <c r="N42" s="82">
        <f t="shared" si="6"/>
        <v>9.5714285714285724E-2</v>
      </c>
      <c r="O42" s="31">
        <v>38</v>
      </c>
      <c r="P42" s="31"/>
      <c r="Q42" s="31"/>
      <c r="R42" s="31">
        <f t="shared" si="7"/>
        <v>0.5</v>
      </c>
      <c r="S42" s="28">
        <v>7</v>
      </c>
      <c r="T42" s="29" t="s">
        <v>247</v>
      </c>
      <c r="U42" s="28" t="s">
        <v>173</v>
      </c>
      <c r="V42" s="30">
        <v>9</v>
      </c>
      <c r="W42" s="31">
        <v>5.8</v>
      </c>
      <c r="X42" s="31">
        <v>7.1</v>
      </c>
      <c r="Y42" s="31">
        <f t="shared" si="4"/>
        <v>0.81690140845070425</v>
      </c>
      <c r="Z42" s="30">
        <v>27</v>
      </c>
      <c r="AA42" s="28" t="s">
        <v>32</v>
      </c>
      <c r="AB42" s="28"/>
      <c r="AC42" s="28" t="s">
        <v>35</v>
      </c>
      <c r="AD42" s="28" t="s">
        <v>34</v>
      </c>
      <c r="AE42" s="28"/>
      <c r="AF42" s="28" t="s">
        <v>35</v>
      </c>
    </row>
    <row r="43" spans="2:32" s="10" customFormat="1" ht="30" hidden="1">
      <c r="B43" s="28">
        <v>4</v>
      </c>
      <c r="C43" s="28">
        <v>7</v>
      </c>
      <c r="D43" s="28" t="s">
        <v>30</v>
      </c>
      <c r="E43" s="28" t="s">
        <v>31</v>
      </c>
      <c r="F43" s="105"/>
      <c r="G43" s="28" t="s">
        <v>76</v>
      </c>
      <c r="H43" s="28">
        <v>8</v>
      </c>
      <c r="I43" s="28" t="s">
        <v>27</v>
      </c>
      <c r="J43" s="31">
        <v>6.7</v>
      </c>
      <c r="K43" s="31">
        <v>5</v>
      </c>
      <c r="L43" s="31">
        <v>0.69</v>
      </c>
      <c r="M43" s="31">
        <f t="shared" si="5"/>
        <v>3.35</v>
      </c>
      <c r="N43" s="82">
        <f t="shared" si="6"/>
        <v>0.10298507462686567</v>
      </c>
      <c r="O43" s="31">
        <v>39</v>
      </c>
      <c r="P43" s="31"/>
      <c r="Q43" s="31"/>
      <c r="R43" s="31">
        <f t="shared" si="7"/>
        <v>0.5</v>
      </c>
      <c r="S43" s="28">
        <v>7</v>
      </c>
      <c r="T43" s="29" t="s">
        <v>247</v>
      </c>
      <c r="U43" s="28" t="s">
        <v>172</v>
      </c>
      <c r="V43" s="30">
        <v>8</v>
      </c>
      <c r="W43" s="31">
        <v>5.55</v>
      </c>
      <c r="X43" s="31">
        <v>7</v>
      </c>
      <c r="Y43" s="31">
        <f t="shared" si="4"/>
        <v>0.79285714285714282</v>
      </c>
      <c r="Z43" s="30">
        <v>25</v>
      </c>
      <c r="AA43" s="28" t="s">
        <v>32</v>
      </c>
      <c r="AB43" s="28"/>
      <c r="AC43" s="28" t="s">
        <v>35</v>
      </c>
      <c r="AD43" s="28" t="s">
        <v>34</v>
      </c>
      <c r="AE43" s="28"/>
      <c r="AF43" s="28" t="s">
        <v>35</v>
      </c>
    </row>
    <row r="44" spans="2:32" s="12" customFormat="1" ht="30" hidden="1">
      <c r="B44" s="28">
        <v>4</v>
      </c>
      <c r="C44" s="28">
        <v>8</v>
      </c>
      <c r="D44" s="28" t="s">
        <v>30</v>
      </c>
      <c r="E44" s="28" t="s">
        <v>31</v>
      </c>
      <c r="F44" s="109" t="s">
        <v>248</v>
      </c>
      <c r="G44" s="28" t="s">
        <v>78</v>
      </c>
      <c r="H44" s="28">
        <v>10</v>
      </c>
      <c r="I44" s="28" t="s">
        <v>27</v>
      </c>
      <c r="J44" s="31">
        <v>7.1</v>
      </c>
      <c r="K44" s="31">
        <v>5</v>
      </c>
      <c r="L44" s="31">
        <v>0.8</v>
      </c>
      <c r="M44" s="31">
        <f t="shared" si="5"/>
        <v>3.55</v>
      </c>
      <c r="N44" s="82">
        <f t="shared" si="6"/>
        <v>0.11267605633802819</v>
      </c>
      <c r="O44" s="31">
        <v>40</v>
      </c>
      <c r="P44" s="31"/>
      <c r="Q44" s="31"/>
      <c r="R44" s="31">
        <f t="shared" si="7"/>
        <v>0.5</v>
      </c>
      <c r="S44" s="28">
        <v>8</v>
      </c>
      <c r="T44" s="29" t="s">
        <v>248</v>
      </c>
      <c r="U44" s="28" t="s">
        <v>174</v>
      </c>
      <c r="V44" s="30">
        <v>10</v>
      </c>
      <c r="W44" s="31">
        <v>5.8</v>
      </c>
      <c r="X44" s="31">
        <v>7.8</v>
      </c>
      <c r="Y44" s="31">
        <f t="shared" si="4"/>
        <v>0.74358974358974361</v>
      </c>
      <c r="Z44" s="30">
        <v>23</v>
      </c>
      <c r="AA44" s="28" t="s">
        <v>32</v>
      </c>
      <c r="AB44" s="28"/>
      <c r="AC44" s="28" t="s">
        <v>35</v>
      </c>
      <c r="AD44" s="28" t="s">
        <v>34</v>
      </c>
      <c r="AE44" s="28"/>
      <c r="AF44" s="28" t="s">
        <v>35</v>
      </c>
    </row>
    <row r="45" spans="2:32" s="12" customFormat="1" ht="45" hidden="1">
      <c r="B45" s="40">
        <v>7</v>
      </c>
      <c r="C45" s="40">
        <v>8</v>
      </c>
      <c r="D45" s="40" t="s">
        <v>39</v>
      </c>
      <c r="E45" s="40" t="s">
        <v>40</v>
      </c>
      <c r="F45" s="110"/>
      <c r="G45" s="40" t="s">
        <v>118</v>
      </c>
      <c r="H45" s="40">
        <v>13</v>
      </c>
      <c r="I45" s="40" t="s">
        <v>27</v>
      </c>
      <c r="J45" s="43">
        <v>5.01</v>
      </c>
      <c r="K45" s="43">
        <v>3.8</v>
      </c>
      <c r="L45" s="43">
        <v>0.48</v>
      </c>
      <c r="M45" s="43">
        <f t="shared" si="5"/>
        <v>2.5049999999999999</v>
      </c>
      <c r="N45" s="81">
        <f t="shared" si="6"/>
        <v>9.580838323353294E-2</v>
      </c>
      <c r="O45" s="43">
        <v>41</v>
      </c>
      <c r="P45" s="43"/>
      <c r="Q45" s="43"/>
      <c r="R45" s="43">
        <f t="shared" si="7"/>
        <v>0.5</v>
      </c>
      <c r="S45" s="40"/>
      <c r="T45" s="41"/>
      <c r="U45" s="40"/>
      <c r="V45" s="42"/>
      <c r="W45" s="43"/>
      <c r="X45" s="43"/>
      <c r="Y45" s="43"/>
      <c r="Z45" s="42"/>
      <c r="AA45" s="40"/>
      <c r="AB45" s="40"/>
      <c r="AC45" s="40"/>
      <c r="AD45" s="40"/>
      <c r="AE45" s="40"/>
      <c r="AF45" s="40"/>
    </row>
    <row r="46" spans="2:32" s="12" customFormat="1" ht="30" hidden="1">
      <c r="B46" s="28">
        <v>4</v>
      </c>
      <c r="C46" s="28">
        <v>8</v>
      </c>
      <c r="D46" s="28" t="s">
        <v>30</v>
      </c>
      <c r="E46" s="28" t="s">
        <v>31</v>
      </c>
      <c r="F46" s="110"/>
      <c r="G46" s="28" t="s">
        <v>69</v>
      </c>
      <c r="H46" s="28">
        <v>1</v>
      </c>
      <c r="I46" s="28" t="s">
        <v>27</v>
      </c>
      <c r="J46" s="31">
        <v>6.6</v>
      </c>
      <c r="K46" s="31">
        <v>5</v>
      </c>
      <c r="L46" s="31">
        <v>0.57999999999999996</v>
      </c>
      <c r="M46" s="31">
        <f t="shared" si="5"/>
        <v>3.3</v>
      </c>
      <c r="N46" s="82">
        <f t="shared" si="6"/>
        <v>8.7878787878787876E-2</v>
      </c>
      <c r="O46" s="31">
        <v>42</v>
      </c>
      <c r="P46" s="31"/>
      <c r="Q46" s="31"/>
      <c r="R46" s="31">
        <f t="shared" si="7"/>
        <v>0.5</v>
      </c>
      <c r="S46" s="28">
        <v>8</v>
      </c>
      <c r="T46" s="29" t="s">
        <v>248</v>
      </c>
      <c r="U46" s="28" t="s">
        <v>165</v>
      </c>
      <c r="V46" s="30">
        <v>1</v>
      </c>
      <c r="W46" s="31">
        <v>4</v>
      </c>
      <c r="X46" s="31">
        <v>6.7</v>
      </c>
      <c r="Y46" s="31">
        <f t="shared" ref="Y46:Y62" si="8">W46/X46</f>
        <v>0.59701492537313428</v>
      </c>
      <c r="Z46" s="30">
        <v>30</v>
      </c>
      <c r="AA46" s="28" t="s">
        <v>32</v>
      </c>
      <c r="AB46" s="28"/>
      <c r="AC46" s="28" t="s">
        <v>33</v>
      </c>
      <c r="AD46" s="28" t="s">
        <v>34</v>
      </c>
      <c r="AE46" s="28"/>
      <c r="AF46" s="28" t="s">
        <v>33</v>
      </c>
    </row>
    <row r="47" spans="2:32" s="12" customFormat="1" ht="30" hidden="1">
      <c r="B47" s="28">
        <v>4</v>
      </c>
      <c r="C47" s="28">
        <v>8</v>
      </c>
      <c r="D47" s="28" t="s">
        <v>30</v>
      </c>
      <c r="E47" s="28" t="s">
        <v>31</v>
      </c>
      <c r="F47" s="110"/>
      <c r="G47" s="28" t="s">
        <v>70</v>
      </c>
      <c r="H47" s="28">
        <v>2</v>
      </c>
      <c r="I47" s="28" t="s">
        <v>27</v>
      </c>
      <c r="J47" s="31">
        <v>6.7</v>
      </c>
      <c r="K47" s="31">
        <v>5</v>
      </c>
      <c r="L47" s="31">
        <v>0.57999999999999996</v>
      </c>
      <c r="M47" s="31">
        <f t="shared" si="5"/>
        <v>3.35</v>
      </c>
      <c r="N47" s="82">
        <f t="shared" si="6"/>
        <v>8.6567164179104469E-2</v>
      </c>
      <c r="O47" s="31">
        <v>43</v>
      </c>
      <c r="P47" s="31"/>
      <c r="Q47" s="31"/>
      <c r="R47" s="31">
        <f t="shared" si="7"/>
        <v>0.5</v>
      </c>
      <c r="S47" s="28">
        <v>8</v>
      </c>
      <c r="T47" s="29" t="s">
        <v>248</v>
      </c>
      <c r="U47" s="28" t="s">
        <v>166</v>
      </c>
      <c r="V47" s="30">
        <v>2</v>
      </c>
      <c r="W47" s="31">
        <v>3.9</v>
      </c>
      <c r="X47" s="31">
        <v>7.3</v>
      </c>
      <c r="Y47" s="31">
        <f t="shared" si="8"/>
        <v>0.53424657534246578</v>
      </c>
      <c r="Z47" s="30">
        <v>32</v>
      </c>
      <c r="AA47" s="28" t="s">
        <v>32</v>
      </c>
      <c r="AB47" s="28"/>
      <c r="AC47" s="28" t="s">
        <v>33</v>
      </c>
      <c r="AD47" s="28" t="s">
        <v>34</v>
      </c>
      <c r="AE47" s="28"/>
      <c r="AF47" s="28" t="s">
        <v>33</v>
      </c>
    </row>
    <row r="48" spans="2:32" s="12" customFormat="1" ht="45" hidden="1">
      <c r="B48" s="60">
        <v>12</v>
      </c>
      <c r="C48" s="60">
        <v>8</v>
      </c>
      <c r="D48" s="61" t="s">
        <v>50</v>
      </c>
      <c r="E48" s="62" t="s">
        <v>54</v>
      </c>
      <c r="F48" s="110"/>
      <c r="G48" s="62" t="s">
        <v>151</v>
      </c>
      <c r="H48" s="60">
        <v>8</v>
      </c>
      <c r="I48" s="61" t="s">
        <v>27</v>
      </c>
      <c r="J48" s="65">
        <v>6.85</v>
      </c>
      <c r="K48" s="65">
        <v>4.5</v>
      </c>
      <c r="L48" s="65">
        <v>0.56999999999999995</v>
      </c>
      <c r="M48" s="65">
        <f t="shared" si="5"/>
        <v>3.4249999999999998</v>
      </c>
      <c r="N48" s="83">
        <f t="shared" si="6"/>
        <v>8.3211678832116789E-2</v>
      </c>
      <c r="O48" s="65">
        <v>44</v>
      </c>
      <c r="P48" s="65"/>
      <c r="Q48" s="65"/>
      <c r="R48" s="65">
        <f t="shared" si="7"/>
        <v>0.5</v>
      </c>
      <c r="S48" s="60">
        <v>9</v>
      </c>
      <c r="T48" s="63" t="s">
        <v>245</v>
      </c>
      <c r="U48" s="62" t="s">
        <v>239</v>
      </c>
      <c r="V48" s="64">
        <v>8</v>
      </c>
      <c r="W48" s="66">
        <v>3.9</v>
      </c>
      <c r="X48" s="66">
        <v>9.4</v>
      </c>
      <c r="Y48" s="67">
        <f t="shared" si="8"/>
        <v>0.41489361702127658</v>
      </c>
      <c r="Z48" s="74">
        <v>43</v>
      </c>
      <c r="AA48" s="61" t="s">
        <v>16</v>
      </c>
      <c r="AB48" s="61"/>
      <c r="AC48" s="62" t="s">
        <v>33</v>
      </c>
      <c r="AD48" s="62" t="s">
        <v>34</v>
      </c>
      <c r="AE48" s="61"/>
      <c r="AF48" s="62" t="s">
        <v>35</v>
      </c>
    </row>
    <row r="49" spans="2:32" s="13" customFormat="1" ht="45" hidden="1" customHeight="1">
      <c r="B49" s="28">
        <v>4</v>
      </c>
      <c r="C49" s="28">
        <v>8</v>
      </c>
      <c r="D49" s="28" t="s">
        <v>30</v>
      </c>
      <c r="E49" s="28" t="s">
        <v>31</v>
      </c>
      <c r="F49" s="110"/>
      <c r="G49" s="28" t="s">
        <v>72</v>
      </c>
      <c r="H49" s="28">
        <v>4</v>
      </c>
      <c r="I49" s="28" t="s">
        <v>27</v>
      </c>
      <c r="J49" s="31">
        <v>7.2</v>
      </c>
      <c r="K49" s="31">
        <v>5</v>
      </c>
      <c r="L49" s="31">
        <v>0.57999999999999996</v>
      </c>
      <c r="M49" s="31">
        <f t="shared" si="5"/>
        <v>3.6</v>
      </c>
      <c r="N49" s="82">
        <f t="shared" si="6"/>
        <v>8.0555555555555547E-2</v>
      </c>
      <c r="O49" s="92">
        <v>45</v>
      </c>
      <c r="P49" s="92"/>
      <c r="Q49" s="92"/>
      <c r="R49" s="31">
        <f t="shared" si="7"/>
        <v>0.5</v>
      </c>
      <c r="S49" s="28">
        <v>8</v>
      </c>
      <c r="T49" s="29" t="s">
        <v>248</v>
      </c>
      <c r="U49" s="28" t="s">
        <v>168</v>
      </c>
      <c r="V49" s="30">
        <v>4</v>
      </c>
      <c r="W49" s="31">
        <v>4.3499999999999996</v>
      </c>
      <c r="X49" s="31">
        <v>7.2</v>
      </c>
      <c r="Y49" s="31">
        <f t="shared" si="8"/>
        <v>0.60416666666666663</v>
      </c>
      <c r="Z49" s="30">
        <v>30</v>
      </c>
      <c r="AA49" s="28" t="s">
        <v>32</v>
      </c>
      <c r="AB49" s="28"/>
      <c r="AC49" s="28" t="s">
        <v>33</v>
      </c>
      <c r="AD49" s="28" t="s">
        <v>34</v>
      </c>
      <c r="AE49" s="28"/>
      <c r="AF49" s="28" t="s">
        <v>33</v>
      </c>
    </row>
    <row r="50" spans="2:32" s="13" customFormat="1" ht="30" hidden="1" customHeight="1">
      <c r="B50" s="60">
        <v>12</v>
      </c>
      <c r="C50" s="60">
        <v>8</v>
      </c>
      <c r="D50" s="61" t="s">
        <v>50</v>
      </c>
      <c r="E50" s="62" t="s">
        <v>54</v>
      </c>
      <c r="F50" s="110"/>
      <c r="G50" s="62" t="s">
        <v>144</v>
      </c>
      <c r="H50" s="60">
        <v>1</v>
      </c>
      <c r="I50" s="61" t="s">
        <v>27</v>
      </c>
      <c r="J50" s="65">
        <v>8</v>
      </c>
      <c r="K50" s="65">
        <v>4.5</v>
      </c>
      <c r="L50" s="65">
        <v>0.65</v>
      </c>
      <c r="M50" s="67">
        <f t="shared" si="5"/>
        <v>4</v>
      </c>
      <c r="N50" s="83">
        <f t="shared" si="6"/>
        <v>8.1250000000000003E-2</v>
      </c>
      <c r="O50" s="65">
        <v>46</v>
      </c>
      <c r="P50" s="65"/>
      <c r="Q50" s="65"/>
      <c r="R50" s="65">
        <f t="shared" si="7"/>
        <v>0.5</v>
      </c>
      <c r="S50" s="60">
        <v>8</v>
      </c>
      <c r="T50" s="63" t="s">
        <v>248</v>
      </c>
      <c r="U50" s="62" t="s">
        <v>232</v>
      </c>
      <c r="V50" s="64">
        <v>1</v>
      </c>
      <c r="W50" s="65">
        <v>5</v>
      </c>
      <c r="X50" s="65">
        <v>8.1999999999999993</v>
      </c>
      <c r="Y50" s="67">
        <f t="shared" si="8"/>
        <v>0.60975609756097571</v>
      </c>
      <c r="Z50" s="74">
        <v>29</v>
      </c>
      <c r="AA50" s="61" t="s">
        <v>32</v>
      </c>
      <c r="AB50" s="61"/>
      <c r="AC50" s="61" t="s">
        <v>41</v>
      </c>
      <c r="AD50" s="62" t="s">
        <v>56</v>
      </c>
      <c r="AE50" s="61"/>
      <c r="AF50" s="62" t="s">
        <v>56</v>
      </c>
    </row>
    <row r="51" spans="2:32" s="13" customFormat="1" ht="30" hidden="1">
      <c r="B51" s="28">
        <v>4</v>
      </c>
      <c r="C51" s="28">
        <v>8</v>
      </c>
      <c r="D51" s="28" t="s">
        <v>30</v>
      </c>
      <c r="E51" s="28" t="s">
        <v>31</v>
      </c>
      <c r="F51" s="110"/>
      <c r="G51" s="28" t="s">
        <v>71</v>
      </c>
      <c r="H51" s="28">
        <v>3</v>
      </c>
      <c r="I51" s="28" t="s">
        <v>27</v>
      </c>
      <c r="J51" s="31">
        <v>7.3</v>
      </c>
      <c r="K51" s="31">
        <v>5</v>
      </c>
      <c r="L51" s="31">
        <v>0.57999999999999996</v>
      </c>
      <c r="M51" s="31">
        <f t="shared" si="5"/>
        <v>3.65</v>
      </c>
      <c r="N51" s="82">
        <f t="shared" si="6"/>
        <v>7.9452054794520541E-2</v>
      </c>
      <c r="O51" s="92">
        <v>47</v>
      </c>
      <c r="P51" s="92"/>
      <c r="Q51" s="92"/>
      <c r="R51" s="31">
        <f t="shared" si="7"/>
        <v>0.5</v>
      </c>
      <c r="S51" s="28">
        <v>8</v>
      </c>
      <c r="T51" s="29" t="s">
        <v>248</v>
      </c>
      <c r="U51" s="28" t="s">
        <v>167</v>
      </c>
      <c r="V51" s="30">
        <v>3</v>
      </c>
      <c r="W51" s="31">
        <v>3.8</v>
      </c>
      <c r="X51" s="31">
        <v>7.3</v>
      </c>
      <c r="Y51" s="31">
        <f t="shared" si="8"/>
        <v>0.52054794520547942</v>
      </c>
      <c r="Z51" s="30">
        <v>35</v>
      </c>
      <c r="AA51" s="28" t="s">
        <v>32</v>
      </c>
      <c r="AB51" s="28"/>
      <c r="AC51" s="28" t="s">
        <v>33</v>
      </c>
      <c r="AD51" s="28" t="s">
        <v>34</v>
      </c>
      <c r="AE51" s="28"/>
      <c r="AF51" s="28" t="s">
        <v>33</v>
      </c>
    </row>
    <row r="52" spans="2:32" s="13" customFormat="1" ht="45" hidden="1">
      <c r="B52" s="40">
        <v>7</v>
      </c>
      <c r="C52" s="40">
        <v>8</v>
      </c>
      <c r="D52" s="40" t="s">
        <v>39</v>
      </c>
      <c r="E52" s="40" t="s">
        <v>40</v>
      </c>
      <c r="F52" s="110"/>
      <c r="G52" s="40" t="s">
        <v>117</v>
      </c>
      <c r="H52" s="40">
        <v>12</v>
      </c>
      <c r="I52" s="40" t="s">
        <v>27</v>
      </c>
      <c r="J52" s="43">
        <v>6.2</v>
      </c>
      <c r="K52" s="43">
        <v>3.8</v>
      </c>
      <c r="L52" s="43">
        <v>0.47</v>
      </c>
      <c r="M52" s="43">
        <f t="shared" si="5"/>
        <v>3.1</v>
      </c>
      <c r="N52" s="81">
        <f t="shared" si="6"/>
        <v>7.5806451612903225E-2</v>
      </c>
      <c r="O52" s="93">
        <v>48</v>
      </c>
      <c r="P52" s="93"/>
      <c r="Q52" s="93"/>
      <c r="R52" s="43">
        <f t="shared" si="7"/>
        <v>0.5</v>
      </c>
      <c r="S52" s="40">
        <v>8</v>
      </c>
      <c r="T52" s="41" t="s">
        <v>248</v>
      </c>
      <c r="U52" s="40" t="s">
        <v>210</v>
      </c>
      <c r="V52" s="42">
        <v>12</v>
      </c>
      <c r="W52" s="43">
        <v>3.7</v>
      </c>
      <c r="X52" s="43">
        <v>6.2</v>
      </c>
      <c r="Y52" s="43">
        <f t="shared" si="8"/>
        <v>0.59677419354838712</v>
      </c>
      <c r="Z52" s="42">
        <v>30</v>
      </c>
      <c r="AA52" s="40" t="s">
        <v>28</v>
      </c>
      <c r="AB52" s="40"/>
      <c r="AC52" s="40" t="s">
        <v>33</v>
      </c>
      <c r="AD52" s="40" t="s">
        <v>34</v>
      </c>
      <c r="AE52" s="40"/>
      <c r="AF52" s="40" t="s">
        <v>33</v>
      </c>
    </row>
    <row r="53" spans="2:32" s="13" customFormat="1" ht="45" hidden="1">
      <c r="B53" s="40">
        <v>7</v>
      </c>
      <c r="C53" s="40">
        <v>8</v>
      </c>
      <c r="D53" s="40" t="s">
        <v>39</v>
      </c>
      <c r="E53" s="40" t="s">
        <v>40</v>
      </c>
      <c r="F53" s="110"/>
      <c r="G53" s="40" t="s">
        <v>114</v>
      </c>
      <c r="H53" s="40">
        <v>9</v>
      </c>
      <c r="I53" s="40" t="s">
        <v>27</v>
      </c>
      <c r="J53" s="43">
        <v>7.3</v>
      </c>
      <c r="K53" s="43">
        <v>3.8</v>
      </c>
      <c r="L53" s="43">
        <v>0.51</v>
      </c>
      <c r="M53" s="43">
        <f t="shared" si="5"/>
        <v>3.65</v>
      </c>
      <c r="N53" s="81">
        <f t="shared" si="6"/>
        <v>6.9863013698630141E-2</v>
      </c>
      <c r="O53" s="93">
        <v>50</v>
      </c>
      <c r="P53" s="93"/>
      <c r="Q53" s="93"/>
      <c r="R53" s="43">
        <f t="shared" si="7"/>
        <v>0.5</v>
      </c>
      <c r="S53" s="40">
        <v>8</v>
      </c>
      <c r="T53" s="41" t="s">
        <v>248</v>
      </c>
      <c r="U53" s="40" t="s">
        <v>207</v>
      </c>
      <c r="V53" s="42">
        <v>9</v>
      </c>
      <c r="W53" s="43">
        <v>3.85</v>
      </c>
      <c r="X53" s="43">
        <v>7.3</v>
      </c>
      <c r="Y53" s="43">
        <f t="shared" si="8"/>
        <v>0.5273972602739726</v>
      </c>
      <c r="Z53" s="42">
        <v>31</v>
      </c>
      <c r="AA53" s="40" t="s">
        <v>28</v>
      </c>
      <c r="AB53" s="40"/>
      <c r="AC53" s="40" t="s">
        <v>33</v>
      </c>
      <c r="AD53" s="40" t="s">
        <v>34</v>
      </c>
      <c r="AE53" s="40"/>
      <c r="AF53" s="40" t="s">
        <v>33</v>
      </c>
    </row>
    <row r="54" spans="2:32" s="13" customFormat="1" ht="45" hidden="1">
      <c r="B54" s="40">
        <v>7</v>
      </c>
      <c r="C54" s="40">
        <v>8</v>
      </c>
      <c r="D54" s="40" t="s">
        <v>39</v>
      </c>
      <c r="E54" s="40" t="s">
        <v>40</v>
      </c>
      <c r="F54" s="110"/>
      <c r="G54" s="40" t="s">
        <v>116</v>
      </c>
      <c r="H54" s="40">
        <v>11</v>
      </c>
      <c r="I54" s="40" t="s">
        <v>27</v>
      </c>
      <c r="J54" s="43">
        <v>6.8</v>
      </c>
      <c r="K54" s="43">
        <v>3.8</v>
      </c>
      <c r="L54" s="43">
        <v>0.48</v>
      </c>
      <c r="M54" s="43">
        <f t="shared" si="5"/>
        <v>3.4</v>
      </c>
      <c r="N54" s="81">
        <f t="shared" si="6"/>
        <v>7.0588235294117646E-2</v>
      </c>
      <c r="O54" s="93">
        <v>51</v>
      </c>
      <c r="P54" s="93"/>
      <c r="Q54" s="93"/>
      <c r="R54" s="43">
        <f t="shared" si="7"/>
        <v>0.5</v>
      </c>
      <c r="S54" s="40">
        <v>8</v>
      </c>
      <c r="T54" s="41" t="s">
        <v>248</v>
      </c>
      <c r="U54" s="40" t="s">
        <v>209</v>
      </c>
      <c r="V54" s="42">
        <v>11</v>
      </c>
      <c r="W54" s="43">
        <v>3.5</v>
      </c>
      <c r="X54" s="43">
        <v>6.8</v>
      </c>
      <c r="Y54" s="43">
        <f t="shared" si="8"/>
        <v>0.51470588235294124</v>
      </c>
      <c r="Z54" s="42">
        <v>32</v>
      </c>
      <c r="AA54" s="40" t="s">
        <v>28</v>
      </c>
      <c r="AB54" s="40"/>
      <c r="AC54" s="40" t="s">
        <v>33</v>
      </c>
      <c r="AD54" s="40" t="s">
        <v>34</v>
      </c>
      <c r="AE54" s="40"/>
      <c r="AF54" s="40" t="s">
        <v>33</v>
      </c>
    </row>
    <row r="55" spans="2:32" s="13" customFormat="1" ht="45" hidden="1">
      <c r="B55" s="60">
        <v>12</v>
      </c>
      <c r="C55" s="60">
        <v>8</v>
      </c>
      <c r="D55" s="61" t="s">
        <v>50</v>
      </c>
      <c r="E55" s="62" t="s">
        <v>54</v>
      </c>
      <c r="F55" s="110"/>
      <c r="G55" s="62" t="s">
        <v>149</v>
      </c>
      <c r="H55" s="60">
        <v>6</v>
      </c>
      <c r="I55" s="61" t="s">
        <v>27</v>
      </c>
      <c r="J55" s="65">
        <v>8.5</v>
      </c>
      <c r="K55" s="65">
        <v>4.5</v>
      </c>
      <c r="L55" s="65">
        <v>0.56000000000000005</v>
      </c>
      <c r="M55" s="65">
        <f t="shared" si="5"/>
        <v>4.25</v>
      </c>
      <c r="N55" s="83">
        <f t="shared" si="6"/>
        <v>6.5882352941176475E-2</v>
      </c>
      <c r="O55" s="65">
        <v>52</v>
      </c>
      <c r="P55" s="65"/>
      <c r="Q55" s="65"/>
      <c r="R55" s="65">
        <f t="shared" si="7"/>
        <v>0.5</v>
      </c>
      <c r="S55" s="60">
        <v>8</v>
      </c>
      <c r="T55" s="63" t="s">
        <v>248</v>
      </c>
      <c r="U55" s="62" t="s">
        <v>237</v>
      </c>
      <c r="V55" s="64">
        <v>6</v>
      </c>
      <c r="W55" s="66">
        <v>4.5</v>
      </c>
      <c r="X55" s="66">
        <v>9.5</v>
      </c>
      <c r="Y55" s="67">
        <f t="shared" si="8"/>
        <v>0.47368421052631576</v>
      </c>
      <c r="Z55" s="74">
        <v>40</v>
      </c>
      <c r="AA55" s="61" t="s">
        <v>32</v>
      </c>
      <c r="AB55" s="61"/>
      <c r="AC55" s="62" t="s">
        <v>33</v>
      </c>
      <c r="AD55" s="62" t="s">
        <v>34</v>
      </c>
      <c r="AE55" s="61"/>
      <c r="AF55" s="62" t="s">
        <v>35</v>
      </c>
    </row>
    <row r="56" spans="2:32" s="13" customFormat="1" ht="45" hidden="1">
      <c r="B56" s="40">
        <v>7</v>
      </c>
      <c r="C56" s="40">
        <v>8</v>
      </c>
      <c r="D56" s="40" t="s">
        <v>39</v>
      </c>
      <c r="E56" s="40" t="s">
        <v>40</v>
      </c>
      <c r="F56" s="110"/>
      <c r="G56" s="40" t="s">
        <v>115</v>
      </c>
      <c r="H56" s="40">
        <v>10</v>
      </c>
      <c r="I56" s="40" t="s">
        <v>27</v>
      </c>
      <c r="J56" s="43">
        <v>7.1</v>
      </c>
      <c r="K56" s="43">
        <v>3.8</v>
      </c>
      <c r="L56" s="43">
        <v>0.48</v>
      </c>
      <c r="M56" s="43">
        <f t="shared" si="5"/>
        <v>3.55</v>
      </c>
      <c r="N56" s="81">
        <f t="shared" si="6"/>
        <v>6.7605633802816908E-2</v>
      </c>
      <c r="O56" s="93">
        <v>53</v>
      </c>
      <c r="P56" s="93"/>
      <c r="Q56" s="93"/>
      <c r="R56" s="43">
        <f t="shared" si="7"/>
        <v>0.5</v>
      </c>
      <c r="S56" s="40">
        <v>8</v>
      </c>
      <c r="T56" s="41" t="s">
        <v>248</v>
      </c>
      <c r="U56" s="40" t="s">
        <v>208</v>
      </c>
      <c r="V56" s="42">
        <v>10</v>
      </c>
      <c r="W56" s="43">
        <v>3.7</v>
      </c>
      <c r="X56" s="43">
        <v>7.1</v>
      </c>
      <c r="Y56" s="43">
        <f t="shared" si="8"/>
        <v>0.52112676056338036</v>
      </c>
      <c r="Z56" s="42">
        <v>30</v>
      </c>
      <c r="AA56" s="40" t="s">
        <v>28</v>
      </c>
      <c r="AB56" s="40"/>
      <c r="AC56" s="40" t="s">
        <v>33</v>
      </c>
      <c r="AD56" s="40" t="s">
        <v>34</v>
      </c>
      <c r="AE56" s="40"/>
      <c r="AF56" s="40" t="s">
        <v>33</v>
      </c>
    </row>
    <row r="57" spans="2:32" s="13" customFormat="1" ht="45" hidden="1">
      <c r="B57" s="40">
        <v>7</v>
      </c>
      <c r="C57" s="40">
        <v>8</v>
      </c>
      <c r="D57" s="40" t="s">
        <v>39</v>
      </c>
      <c r="E57" s="40" t="s">
        <v>40</v>
      </c>
      <c r="F57" s="110"/>
      <c r="G57" s="40" t="s">
        <v>113</v>
      </c>
      <c r="H57" s="40">
        <v>8</v>
      </c>
      <c r="I57" s="40" t="s">
        <v>27</v>
      </c>
      <c r="J57" s="43">
        <v>7.8</v>
      </c>
      <c r="K57" s="43">
        <v>3.8</v>
      </c>
      <c r="L57" s="43">
        <v>0.51</v>
      </c>
      <c r="M57" s="43">
        <f t="shared" si="5"/>
        <v>3.9</v>
      </c>
      <c r="N57" s="81">
        <f t="shared" si="6"/>
        <v>6.5384615384615388E-2</v>
      </c>
      <c r="O57" s="93">
        <v>54</v>
      </c>
      <c r="P57" s="93"/>
      <c r="Q57" s="93"/>
      <c r="R57" s="43">
        <f t="shared" si="7"/>
        <v>0.5</v>
      </c>
      <c r="S57" s="40">
        <v>8</v>
      </c>
      <c r="T57" s="41" t="s">
        <v>248</v>
      </c>
      <c r="U57" s="40" t="s">
        <v>206</v>
      </c>
      <c r="V57" s="42">
        <v>8</v>
      </c>
      <c r="W57" s="43">
        <v>4</v>
      </c>
      <c r="X57" s="43">
        <v>7.8</v>
      </c>
      <c r="Y57" s="43">
        <f t="shared" si="8"/>
        <v>0.51282051282051289</v>
      </c>
      <c r="Z57" s="42">
        <v>31</v>
      </c>
      <c r="AA57" s="40" t="s">
        <v>28</v>
      </c>
      <c r="AB57" s="40"/>
      <c r="AC57" s="40" t="s">
        <v>33</v>
      </c>
      <c r="AD57" s="40" t="s">
        <v>34</v>
      </c>
      <c r="AE57" s="40"/>
      <c r="AF57" s="40" t="s">
        <v>33</v>
      </c>
    </row>
    <row r="58" spans="2:32" s="13" customFormat="1" ht="45" hidden="1">
      <c r="B58" s="60">
        <v>12</v>
      </c>
      <c r="C58" s="60">
        <v>8</v>
      </c>
      <c r="D58" s="61" t="s">
        <v>50</v>
      </c>
      <c r="E58" s="62" t="s">
        <v>54</v>
      </c>
      <c r="F58" s="110"/>
      <c r="G58" s="62" t="s">
        <v>148</v>
      </c>
      <c r="H58" s="60">
        <v>5</v>
      </c>
      <c r="I58" s="61" t="s">
        <v>27</v>
      </c>
      <c r="J58" s="65">
        <v>8.8000000000000007</v>
      </c>
      <c r="K58" s="65">
        <v>4.5</v>
      </c>
      <c r="L58" s="65">
        <v>0.56999999999999995</v>
      </c>
      <c r="M58" s="65">
        <f t="shared" si="5"/>
        <v>4.4000000000000004</v>
      </c>
      <c r="N58" s="79">
        <f t="shared" si="6"/>
        <v>6.477272727272726E-2</v>
      </c>
      <c r="O58" s="65">
        <v>55</v>
      </c>
      <c r="P58" s="65"/>
      <c r="Q58" s="65"/>
      <c r="R58" s="65">
        <f t="shared" si="7"/>
        <v>0.5</v>
      </c>
      <c r="S58" s="60">
        <v>8</v>
      </c>
      <c r="T58" s="63" t="s">
        <v>248</v>
      </c>
      <c r="U58" s="62" t="s">
        <v>236</v>
      </c>
      <c r="V58" s="64">
        <v>5</v>
      </c>
      <c r="W58" s="65">
        <v>4.5</v>
      </c>
      <c r="X58" s="65">
        <v>8.8000000000000007</v>
      </c>
      <c r="Y58" s="67">
        <f t="shared" si="8"/>
        <v>0.51136363636363635</v>
      </c>
      <c r="Z58" s="74">
        <v>39</v>
      </c>
      <c r="AA58" s="61" t="s">
        <v>32</v>
      </c>
      <c r="AB58" s="61"/>
      <c r="AC58" s="62" t="s">
        <v>33</v>
      </c>
      <c r="AD58" s="62" t="s">
        <v>34</v>
      </c>
      <c r="AE58" s="61"/>
      <c r="AF58" s="62" t="s">
        <v>35</v>
      </c>
    </row>
    <row r="59" spans="2:32" s="13" customFormat="1" ht="45" hidden="1">
      <c r="B59" s="60">
        <v>12</v>
      </c>
      <c r="C59" s="60">
        <v>8</v>
      </c>
      <c r="D59" s="61" t="s">
        <v>50</v>
      </c>
      <c r="E59" s="62" t="s">
        <v>54</v>
      </c>
      <c r="F59" s="111"/>
      <c r="G59" s="62" t="s">
        <v>150</v>
      </c>
      <c r="H59" s="60">
        <v>7</v>
      </c>
      <c r="I59" s="61" t="s">
        <v>27</v>
      </c>
      <c r="J59" s="65">
        <v>9.5</v>
      </c>
      <c r="K59" s="65">
        <v>4.5</v>
      </c>
      <c r="L59" s="65">
        <v>0.55000000000000004</v>
      </c>
      <c r="M59" s="65">
        <f t="shared" si="5"/>
        <v>4.75</v>
      </c>
      <c r="N59" s="79">
        <f t="shared" si="6"/>
        <v>5.789473684210527E-2</v>
      </c>
      <c r="O59" s="65">
        <v>56</v>
      </c>
      <c r="P59" s="65"/>
      <c r="Q59" s="65"/>
      <c r="R59" s="65">
        <f t="shared" si="7"/>
        <v>0.5</v>
      </c>
      <c r="S59" s="60">
        <v>8</v>
      </c>
      <c r="T59" s="63" t="s">
        <v>248</v>
      </c>
      <c r="U59" s="62" t="s">
        <v>238</v>
      </c>
      <c r="V59" s="64">
        <v>7</v>
      </c>
      <c r="W59" s="65">
        <v>6</v>
      </c>
      <c r="X59" s="65">
        <v>9.5</v>
      </c>
      <c r="Y59" s="67">
        <f t="shared" si="8"/>
        <v>0.63157894736842102</v>
      </c>
      <c r="Z59" s="74">
        <v>28</v>
      </c>
      <c r="AA59" s="61" t="s">
        <v>32</v>
      </c>
      <c r="AB59" s="61"/>
      <c r="AC59" s="62" t="s">
        <v>33</v>
      </c>
      <c r="AD59" s="62" t="s">
        <v>34</v>
      </c>
      <c r="AE59" s="61"/>
      <c r="AF59" s="62" t="s">
        <v>35</v>
      </c>
    </row>
    <row r="60" spans="2:32" s="13" customFormat="1" ht="45" hidden="1">
      <c r="B60" s="32">
        <v>5</v>
      </c>
      <c r="C60" s="32">
        <v>9</v>
      </c>
      <c r="D60" s="32" t="s">
        <v>36</v>
      </c>
      <c r="E60" s="32" t="s">
        <v>37</v>
      </c>
      <c r="F60" s="112" t="s">
        <v>245</v>
      </c>
      <c r="G60" s="32" t="s">
        <v>95</v>
      </c>
      <c r="H60" s="32">
        <v>5</v>
      </c>
      <c r="I60" s="32" t="s">
        <v>27</v>
      </c>
      <c r="J60" s="35">
        <v>11.5</v>
      </c>
      <c r="K60" s="35">
        <v>5.5</v>
      </c>
      <c r="L60" s="35">
        <v>0.68</v>
      </c>
      <c r="M60" s="35">
        <f t="shared" si="5"/>
        <v>5.75</v>
      </c>
      <c r="N60" s="91">
        <f t="shared" si="6"/>
        <v>5.9130434782608703E-2</v>
      </c>
      <c r="O60" s="94">
        <v>58</v>
      </c>
      <c r="P60" s="94"/>
      <c r="Q60" s="94"/>
      <c r="R60" s="35">
        <f t="shared" si="7"/>
        <v>0.5</v>
      </c>
      <c r="S60" s="32">
        <v>9</v>
      </c>
      <c r="T60" s="33" t="s">
        <v>245</v>
      </c>
      <c r="U60" s="32" t="s">
        <v>190</v>
      </c>
      <c r="V60" s="34">
        <v>5</v>
      </c>
      <c r="W60" s="35">
        <v>4.8</v>
      </c>
      <c r="X60" s="35">
        <v>11.5</v>
      </c>
      <c r="Y60" s="35">
        <f t="shared" si="8"/>
        <v>0.41739130434782606</v>
      </c>
      <c r="Z60" s="34">
        <v>43</v>
      </c>
      <c r="AA60" s="32" t="s">
        <v>28</v>
      </c>
      <c r="AB60" s="32"/>
      <c r="AC60" s="32" t="s">
        <v>33</v>
      </c>
      <c r="AD60" s="32" t="s">
        <v>34</v>
      </c>
      <c r="AE60" s="32"/>
      <c r="AF60" s="32" t="s">
        <v>33</v>
      </c>
    </row>
    <row r="61" spans="2:32" s="13" customFormat="1" ht="45" hidden="1">
      <c r="B61" s="60">
        <v>12</v>
      </c>
      <c r="C61" s="60">
        <v>9</v>
      </c>
      <c r="D61" s="61" t="s">
        <v>50</v>
      </c>
      <c r="E61" s="62" t="s">
        <v>54</v>
      </c>
      <c r="F61" s="113"/>
      <c r="G61" s="62" t="s">
        <v>152</v>
      </c>
      <c r="H61" s="60">
        <v>9</v>
      </c>
      <c r="I61" s="61" t="s">
        <v>27</v>
      </c>
      <c r="J61" s="65">
        <v>9.4</v>
      </c>
      <c r="K61" s="65">
        <v>4.5</v>
      </c>
      <c r="L61" s="65">
        <v>0.56999999999999995</v>
      </c>
      <c r="M61" s="65">
        <f t="shared" si="5"/>
        <v>4.7</v>
      </c>
      <c r="N61" s="79">
        <f t="shared" si="6"/>
        <v>6.0638297872340416E-2</v>
      </c>
      <c r="O61" s="65">
        <v>59</v>
      </c>
      <c r="P61" s="65"/>
      <c r="Q61" s="65"/>
      <c r="R61" s="65">
        <f t="shared" si="7"/>
        <v>0.5</v>
      </c>
      <c r="S61" s="60">
        <v>9</v>
      </c>
      <c r="T61" s="63" t="s">
        <v>245</v>
      </c>
      <c r="U61" s="62" t="s">
        <v>240</v>
      </c>
      <c r="V61" s="64">
        <v>9</v>
      </c>
      <c r="W61" s="66">
        <v>3.8</v>
      </c>
      <c r="X61" s="66">
        <v>9.4</v>
      </c>
      <c r="Y61" s="67">
        <f t="shared" si="8"/>
        <v>0.40425531914893614</v>
      </c>
      <c r="Z61" s="74">
        <v>44</v>
      </c>
      <c r="AA61" s="61" t="s">
        <v>32</v>
      </c>
      <c r="AB61" s="61"/>
      <c r="AC61" s="62" t="s">
        <v>33</v>
      </c>
      <c r="AD61" s="62" t="s">
        <v>34</v>
      </c>
      <c r="AE61" s="61"/>
      <c r="AF61" s="62" t="s">
        <v>33</v>
      </c>
    </row>
    <row r="62" spans="2:32" s="14" customFormat="1" ht="45" hidden="1">
      <c r="B62" s="60">
        <v>12</v>
      </c>
      <c r="C62" s="60">
        <v>9</v>
      </c>
      <c r="D62" s="61" t="s">
        <v>50</v>
      </c>
      <c r="E62" s="62" t="s">
        <v>54</v>
      </c>
      <c r="F62" s="113"/>
      <c r="G62" s="62" t="s">
        <v>153</v>
      </c>
      <c r="H62" s="60">
        <v>10</v>
      </c>
      <c r="I62" s="61" t="s">
        <v>27</v>
      </c>
      <c r="J62" s="65">
        <v>9.4</v>
      </c>
      <c r="K62" s="65">
        <v>4.5</v>
      </c>
      <c r="L62" s="65">
        <v>0.57999999999999996</v>
      </c>
      <c r="M62" s="65">
        <f t="shared" si="5"/>
        <v>4.7</v>
      </c>
      <c r="N62" s="79">
        <f t="shared" si="6"/>
        <v>6.170212765957446E-2</v>
      </c>
      <c r="O62" s="65">
        <v>59</v>
      </c>
      <c r="P62" s="65"/>
      <c r="Q62" s="65"/>
      <c r="R62" s="65">
        <f t="shared" si="7"/>
        <v>0.5</v>
      </c>
      <c r="S62" s="60">
        <v>9</v>
      </c>
      <c r="T62" s="63" t="s">
        <v>245</v>
      </c>
      <c r="U62" s="62" t="s">
        <v>241</v>
      </c>
      <c r="V62" s="64">
        <v>10</v>
      </c>
      <c r="W62" s="66">
        <v>3.6</v>
      </c>
      <c r="X62" s="66">
        <v>9.4</v>
      </c>
      <c r="Y62" s="67">
        <f t="shared" si="8"/>
        <v>0.38297872340425532</v>
      </c>
      <c r="Z62" s="74">
        <v>45</v>
      </c>
      <c r="AA62" s="61" t="s">
        <v>16</v>
      </c>
      <c r="AB62" s="61"/>
      <c r="AC62" s="62" t="s">
        <v>33</v>
      </c>
      <c r="AD62" s="62" t="s">
        <v>34</v>
      </c>
      <c r="AE62" s="61"/>
      <c r="AF62" s="62" t="s">
        <v>33</v>
      </c>
    </row>
    <row r="63" spans="2:32" s="14" customFormat="1" ht="45" hidden="1">
      <c r="B63" s="60">
        <v>12</v>
      </c>
      <c r="C63" s="60">
        <v>9</v>
      </c>
      <c r="D63" s="61" t="s">
        <v>50</v>
      </c>
      <c r="E63" s="62" t="s">
        <v>54</v>
      </c>
      <c r="F63" s="113"/>
      <c r="G63" s="62" t="s">
        <v>154</v>
      </c>
      <c r="H63" s="60">
        <v>11</v>
      </c>
      <c r="I63" s="61" t="s">
        <v>27</v>
      </c>
      <c r="J63" s="65">
        <v>9</v>
      </c>
      <c r="K63" s="65">
        <v>4.5</v>
      </c>
      <c r="L63" s="65">
        <v>0.57999999999999996</v>
      </c>
      <c r="M63" s="65">
        <f t="shared" si="5"/>
        <v>4.5</v>
      </c>
      <c r="N63" s="79">
        <f t="shared" si="6"/>
        <v>6.4444444444444443E-2</v>
      </c>
      <c r="O63" s="65">
        <v>60</v>
      </c>
      <c r="P63" s="65"/>
      <c r="Q63" s="65"/>
      <c r="R63" s="65">
        <f t="shared" si="7"/>
        <v>0.5</v>
      </c>
      <c r="S63" s="60"/>
      <c r="T63" s="63"/>
      <c r="U63" s="62"/>
      <c r="V63" s="68"/>
      <c r="W63" s="66"/>
      <c r="X63" s="66"/>
      <c r="Y63" s="66"/>
      <c r="Z63" s="68"/>
      <c r="AA63" s="61"/>
      <c r="AB63" s="61"/>
      <c r="AC63" s="61"/>
      <c r="AD63" s="61"/>
      <c r="AE63" s="61"/>
      <c r="AF63" s="61"/>
    </row>
    <row r="64" spans="2:32" s="14" customFormat="1" ht="45" hidden="1">
      <c r="B64" s="32">
        <v>5</v>
      </c>
      <c r="C64" s="32">
        <v>9</v>
      </c>
      <c r="D64" s="32" t="s">
        <v>36</v>
      </c>
      <c r="E64" s="32" t="s">
        <v>37</v>
      </c>
      <c r="F64" s="113"/>
      <c r="G64" s="32" t="s">
        <v>96</v>
      </c>
      <c r="H64" s="32">
        <v>6</v>
      </c>
      <c r="I64" s="32" t="s">
        <v>27</v>
      </c>
      <c r="J64" s="35">
        <v>11.5</v>
      </c>
      <c r="K64" s="35">
        <v>5.5</v>
      </c>
      <c r="L64" s="35">
        <v>0.79</v>
      </c>
      <c r="M64" s="35">
        <f t="shared" si="5"/>
        <v>5.75</v>
      </c>
      <c r="N64" s="77">
        <f t="shared" si="6"/>
        <v>6.8695652173913047E-2</v>
      </c>
      <c r="O64" s="94">
        <v>61</v>
      </c>
      <c r="P64" s="94"/>
      <c r="Q64" s="94"/>
      <c r="R64" s="35">
        <f t="shared" si="7"/>
        <v>0.5</v>
      </c>
      <c r="S64" s="32">
        <v>9</v>
      </c>
      <c r="T64" s="33" t="s">
        <v>245</v>
      </c>
      <c r="U64" s="32" t="s">
        <v>191</v>
      </c>
      <c r="V64" s="34">
        <v>6</v>
      </c>
      <c r="W64" s="35">
        <v>4.5</v>
      </c>
      <c r="X64" s="35">
        <v>11.5</v>
      </c>
      <c r="Y64" s="35">
        <f>W64/X64</f>
        <v>0.39130434782608697</v>
      </c>
      <c r="Z64" s="34">
        <v>44</v>
      </c>
      <c r="AA64" s="32" t="s">
        <v>28</v>
      </c>
      <c r="AB64" s="32"/>
      <c r="AC64" s="32" t="s">
        <v>33</v>
      </c>
      <c r="AD64" s="32" t="s">
        <v>34</v>
      </c>
      <c r="AE64" s="32"/>
      <c r="AF64" s="32" t="s">
        <v>33</v>
      </c>
    </row>
    <row r="65" spans="2:32" s="14" customFormat="1" ht="30">
      <c r="B65" s="36">
        <v>6</v>
      </c>
      <c r="C65" s="36">
        <v>9</v>
      </c>
      <c r="D65" s="36" t="s">
        <v>38</v>
      </c>
      <c r="E65" s="36" t="s">
        <v>100</v>
      </c>
      <c r="F65" s="113"/>
      <c r="G65" s="36" t="s">
        <v>101</v>
      </c>
      <c r="H65" s="36">
        <v>1</v>
      </c>
      <c r="I65" s="36" t="s">
        <v>27</v>
      </c>
      <c r="J65" s="39">
        <v>8.1999999999999993</v>
      </c>
      <c r="K65" s="39">
        <v>6.2</v>
      </c>
      <c r="L65" s="39">
        <v>0.5</v>
      </c>
      <c r="M65" s="39">
        <f t="shared" si="5"/>
        <v>4.0999999999999996</v>
      </c>
      <c r="N65" s="84">
        <f t="shared" si="6"/>
        <v>6.0975609756097567E-2</v>
      </c>
      <c r="O65" s="95">
        <v>62</v>
      </c>
      <c r="P65" s="95">
        <f>J65/15</f>
        <v>0.54666666666666663</v>
      </c>
      <c r="Q65" s="95" t="s">
        <v>270</v>
      </c>
      <c r="R65" s="39">
        <f t="shared" si="7"/>
        <v>0.5</v>
      </c>
      <c r="S65" s="36">
        <v>9</v>
      </c>
      <c r="T65" s="37" t="s">
        <v>245</v>
      </c>
      <c r="U65" s="36" t="s">
        <v>195</v>
      </c>
      <c r="V65" s="38">
        <v>1</v>
      </c>
      <c r="W65" s="39">
        <v>3.45</v>
      </c>
      <c r="X65" s="39">
        <v>9.4</v>
      </c>
      <c r="Y65" s="39">
        <f>W65/X65</f>
        <v>0.36702127659574468</v>
      </c>
      <c r="Z65" s="38">
        <v>52</v>
      </c>
      <c r="AA65" s="36" t="s">
        <v>16</v>
      </c>
      <c r="AB65" s="36"/>
      <c r="AC65" s="36" t="s">
        <v>33</v>
      </c>
      <c r="AD65" s="36" t="s">
        <v>34</v>
      </c>
      <c r="AE65" s="36"/>
      <c r="AF65" s="36" t="s">
        <v>33</v>
      </c>
    </row>
    <row r="66" spans="2:32" s="14" customFormat="1" ht="45" customHeight="1">
      <c r="B66" s="36">
        <v>6</v>
      </c>
      <c r="C66" s="36">
        <v>9</v>
      </c>
      <c r="D66" s="36" t="s">
        <v>38</v>
      </c>
      <c r="E66" s="36" t="s">
        <v>100</v>
      </c>
      <c r="F66" s="113"/>
      <c r="G66" s="36" t="s">
        <v>102</v>
      </c>
      <c r="H66" s="36">
        <v>2</v>
      </c>
      <c r="I66" s="36" t="s">
        <v>27</v>
      </c>
      <c r="J66" s="39">
        <v>9.4</v>
      </c>
      <c r="K66" s="39">
        <v>6.2</v>
      </c>
      <c r="L66" s="39">
        <v>0.5</v>
      </c>
      <c r="M66" s="39">
        <f t="shared" si="5"/>
        <v>4.7</v>
      </c>
      <c r="N66" s="84">
        <f t="shared" si="6"/>
        <v>5.3191489361702128E-2</v>
      </c>
      <c r="O66" s="95">
        <v>63</v>
      </c>
      <c r="P66" s="95">
        <f>J66/18</f>
        <v>0.52222222222222225</v>
      </c>
      <c r="Q66" s="95" t="s">
        <v>270</v>
      </c>
      <c r="R66" s="39">
        <f t="shared" si="7"/>
        <v>0.5</v>
      </c>
      <c r="S66" s="36">
        <v>9</v>
      </c>
      <c r="T66" s="37" t="s">
        <v>245</v>
      </c>
      <c r="U66" s="36" t="s">
        <v>196</v>
      </c>
      <c r="V66" s="38">
        <v>2</v>
      </c>
      <c r="W66" s="39">
        <v>3.45</v>
      </c>
      <c r="X66" s="39">
        <v>9.9</v>
      </c>
      <c r="Y66" s="39">
        <f>W66/X66</f>
        <v>0.34848484848484851</v>
      </c>
      <c r="Z66" s="38">
        <v>53</v>
      </c>
      <c r="AA66" s="36" t="s">
        <v>16</v>
      </c>
      <c r="AB66" s="36"/>
      <c r="AC66" s="36" t="s">
        <v>33</v>
      </c>
      <c r="AD66" s="36" t="s">
        <v>34</v>
      </c>
      <c r="AE66" s="36"/>
      <c r="AF66" s="36" t="s">
        <v>33</v>
      </c>
    </row>
    <row r="67" spans="2:32" s="15" customFormat="1" ht="30">
      <c r="B67" s="36">
        <v>6</v>
      </c>
      <c r="C67" s="36">
        <v>9</v>
      </c>
      <c r="D67" s="36" t="s">
        <v>38</v>
      </c>
      <c r="E67" s="36" t="s">
        <v>100</v>
      </c>
      <c r="F67" s="113"/>
      <c r="G67" s="36" t="s">
        <v>103</v>
      </c>
      <c r="H67" s="36">
        <v>3</v>
      </c>
      <c r="I67" s="36" t="s">
        <v>27</v>
      </c>
      <c r="J67" s="39">
        <v>9.9</v>
      </c>
      <c r="K67" s="39">
        <v>6.2</v>
      </c>
      <c r="L67" s="39">
        <v>0.5</v>
      </c>
      <c r="M67" s="39">
        <f t="shared" si="5"/>
        <v>4.95</v>
      </c>
      <c r="N67" s="84">
        <f t="shared" si="6"/>
        <v>5.0505050505050504E-2</v>
      </c>
      <c r="O67" s="95">
        <v>64</v>
      </c>
      <c r="P67" s="95">
        <f t="shared" ref="P67:P69" si="9">J67/18</f>
        <v>0.55000000000000004</v>
      </c>
      <c r="Q67" s="95" t="s">
        <v>270</v>
      </c>
      <c r="R67" s="39">
        <f t="shared" si="7"/>
        <v>0.5</v>
      </c>
      <c r="S67" s="36">
        <v>9</v>
      </c>
      <c r="T67" s="37" t="s">
        <v>245</v>
      </c>
      <c r="U67" s="36" t="s">
        <v>197</v>
      </c>
      <c r="V67" s="38">
        <v>3</v>
      </c>
      <c r="W67" s="39">
        <v>3.45</v>
      </c>
      <c r="X67" s="39">
        <v>10.8</v>
      </c>
      <c r="Y67" s="39">
        <f>W67/X67</f>
        <v>0.31944444444444442</v>
      </c>
      <c r="Z67" s="38">
        <v>54</v>
      </c>
      <c r="AA67" s="36" t="s">
        <v>16</v>
      </c>
      <c r="AB67" s="36"/>
      <c r="AC67" s="36" t="s">
        <v>33</v>
      </c>
      <c r="AD67" s="36" t="s">
        <v>34</v>
      </c>
      <c r="AE67" s="36"/>
      <c r="AF67" s="36" t="s">
        <v>33</v>
      </c>
    </row>
    <row r="68" spans="2:32" s="15" customFormat="1" ht="30">
      <c r="B68" s="36">
        <v>6</v>
      </c>
      <c r="C68" s="36">
        <v>9</v>
      </c>
      <c r="D68" s="36" t="s">
        <v>38</v>
      </c>
      <c r="E68" s="36" t="s">
        <v>100</v>
      </c>
      <c r="F68" s="113"/>
      <c r="G68" s="36" t="s">
        <v>104</v>
      </c>
      <c r="H68" s="36">
        <v>4</v>
      </c>
      <c r="I68" s="36" t="s">
        <v>27</v>
      </c>
      <c r="J68" s="39">
        <v>10.8</v>
      </c>
      <c r="K68" s="39">
        <v>6.2</v>
      </c>
      <c r="L68" s="39">
        <v>0.5</v>
      </c>
      <c r="M68" s="39">
        <f t="shared" si="5"/>
        <v>5.4</v>
      </c>
      <c r="N68" s="84">
        <f t="shared" si="6"/>
        <v>4.6296296296296294E-2</v>
      </c>
      <c r="O68" s="95">
        <v>65</v>
      </c>
      <c r="P68" s="95">
        <f t="shared" si="9"/>
        <v>0.60000000000000009</v>
      </c>
      <c r="Q68" s="95" t="s">
        <v>270</v>
      </c>
      <c r="R68" s="39">
        <f t="shared" si="7"/>
        <v>0.5</v>
      </c>
      <c r="S68" s="36">
        <v>9</v>
      </c>
      <c r="T68" s="37" t="s">
        <v>245</v>
      </c>
      <c r="U68" s="36" t="s">
        <v>198</v>
      </c>
      <c r="V68" s="38">
        <v>4</v>
      </c>
      <c r="W68" s="39">
        <v>3.45</v>
      </c>
      <c r="X68" s="39">
        <v>10.8</v>
      </c>
      <c r="Y68" s="39">
        <f>W68/X68</f>
        <v>0.31944444444444442</v>
      </c>
      <c r="Z68" s="38">
        <v>55</v>
      </c>
      <c r="AA68" s="36" t="s">
        <v>16</v>
      </c>
      <c r="AB68" s="36"/>
      <c r="AC68" s="36" t="s">
        <v>33</v>
      </c>
      <c r="AD68" s="36" t="s">
        <v>34</v>
      </c>
      <c r="AE68" s="36"/>
      <c r="AF68" s="36" t="s">
        <v>33</v>
      </c>
    </row>
    <row r="69" spans="2:32" s="15" customFormat="1" ht="30">
      <c r="B69" s="36">
        <v>6</v>
      </c>
      <c r="C69" s="36">
        <v>9</v>
      </c>
      <c r="D69" s="36" t="s">
        <v>38</v>
      </c>
      <c r="E69" s="36" t="s">
        <v>100</v>
      </c>
      <c r="F69" s="113"/>
      <c r="G69" s="36" t="s">
        <v>105</v>
      </c>
      <c r="H69" s="36">
        <v>5</v>
      </c>
      <c r="I69" s="36" t="s">
        <v>27</v>
      </c>
      <c r="J69" s="39">
        <v>10.8</v>
      </c>
      <c r="K69" s="39">
        <v>6.2</v>
      </c>
      <c r="L69" s="39">
        <v>0.5</v>
      </c>
      <c r="M69" s="39">
        <f t="shared" si="5"/>
        <v>5.4</v>
      </c>
      <c r="N69" s="84">
        <f t="shared" ref="N69:N99" si="10">L69/J69</f>
        <v>4.6296296296296294E-2</v>
      </c>
      <c r="O69" s="95">
        <v>66</v>
      </c>
      <c r="P69" s="95">
        <f t="shared" si="9"/>
        <v>0.60000000000000009</v>
      </c>
      <c r="Q69" s="95" t="s">
        <v>270</v>
      </c>
      <c r="R69" s="39">
        <f t="shared" ref="R69:R99" si="11">M69/J69</f>
        <v>0.5</v>
      </c>
      <c r="S69" s="36"/>
      <c r="T69" s="37"/>
      <c r="U69" s="36"/>
      <c r="V69" s="38"/>
      <c r="W69" s="39"/>
      <c r="X69" s="39"/>
      <c r="Y69" s="39"/>
      <c r="Z69" s="38"/>
      <c r="AA69" s="36"/>
      <c r="AB69" s="36"/>
      <c r="AC69" s="36"/>
      <c r="AD69" s="36"/>
      <c r="AE69" s="36"/>
      <c r="AF69" s="36"/>
    </row>
    <row r="70" spans="2:32" s="15" customFormat="1" ht="30" customHeight="1">
      <c r="B70" s="52">
        <v>10</v>
      </c>
      <c r="C70" s="52">
        <v>9</v>
      </c>
      <c r="D70" s="52" t="s">
        <v>48</v>
      </c>
      <c r="E70" s="52" t="s">
        <v>52</v>
      </c>
      <c r="F70" s="114"/>
      <c r="G70" s="52" t="s">
        <v>133</v>
      </c>
      <c r="H70" s="52">
        <v>4</v>
      </c>
      <c r="I70" s="52" t="s">
        <v>15</v>
      </c>
      <c r="J70" s="55">
        <v>14.6</v>
      </c>
      <c r="K70" s="55">
        <v>2.4</v>
      </c>
      <c r="L70" s="55">
        <v>0.49</v>
      </c>
      <c r="M70" s="55">
        <v>5.2</v>
      </c>
      <c r="N70" s="76">
        <f t="shared" si="10"/>
        <v>3.3561643835616439E-2</v>
      </c>
      <c r="O70" s="96">
        <v>67</v>
      </c>
      <c r="P70" s="96"/>
      <c r="Q70" s="96"/>
      <c r="R70" s="55">
        <f t="shared" si="11"/>
        <v>0.35616438356164387</v>
      </c>
      <c r="S70" s="52">
        <v>1</v>
      </c>
      <c r="T70" s="53" t="s">
        <v>260</v>
      </c>
      <c r="U70" s="52" t="s">
        <v>223</v>
      </c>
      <c r="V70" s="54">
        <v>4</v>
      </c>
      <c r="W70" s="55">
        <v>3.3</v>
      </c>
      <c r="X70" s="55">
        <v>14.6</v>
      </c>
      <c r="Y70" s="55">
        <f>W70/X70</f>
        <v>0.22602739726027396</v>
      </c>
      <c r="Z70" s="54">
        <v>2</v>
      </c>
      <c r="AA70" s="52" t="s">
        <v>32</v>
      </c>
      <c r="AB70" s="52"/>
      <c r="AC70" s="52" t="s">
        <v>33</v>
      </c>
      <c r="AD70" s="52" t="s">
        <v>57</v>
      </c>
      <c r="AE70" s="52"/>
      <c r="AF70" s="52" t="s">
        <v>33</v>
      </c>
    </row>
    <row r="71" spans="2:32" s="15" customFormat="1" ht="30" customHeight="1">
      <c r="B71" s="6">
        <v>3</v>
      </c>
      <c r="C71" s="6">
        <v>11</v>
      </c>
      <c r="D71" s="6" t="s">
        <v>25</v>
      </c>
      <c r="E71" s="6" t="s">
        <v>26</v>
      </c>
      <c r="F71" s="106" t="s">
        <v>256</v>
      </c>
      <c r="G71" s="6" t="s">
        <v>66</v>
      </c>
      <c r="H71" s="6">
        <v>3</v>
      </c>
      <c r="I71" s="6" t="s">
        <v>244</v>
      </c>
      <c r="J71" s="27">
        <v>13.2</v>
      </c>
      <c r="K71" s="27">
        <v>5</v>
      </c>
      <c r="L71" s="27">
        <v>0.51</v>
      </c>
      <c r="M71" s="27">
        <v>6.5</v>
      </c>
      <c r="N71" s="85">
        <f t="shared" si="10"/>
        <v>3.8636363636363642E-2</v>
      </c>
      <c r="O71" s="97">
        <v>68</v>
      </c>
      <c r="P71" s="97">
        <f>J71/25</f>
        <v>0.52800000000000002</v>
      </c>
      <c r="Q71" s="97" t="s">
        <v>268</v>
      </c>
      <c r="R71" s="27">
        <f t="shared" si="11"/>
        <v>0.49242424242424243</v>
      </c>
      <c r="S71" s="6">
        <v>10</v>
      </c>
      <c r="T71" s="25" t="s">
        <v>256</v>
      </c>
      <c r="U71" s="6" t="s">
        <v>163</v>
      </c>
      <c r="V71" s="26">
        <v>3</v>
      </c>
      <c r="W71" s="27">
        <v>3.6</v>
      </c>
      <c r="X71" s="27">
        <v>13.2</v>
      </c>
      <c r="Y71" s="27">
        <f>W71/X71</f>
        <v>0.27272727272727276</v>
      </c>
      <c r="Z71" s="26">
        <v>57</v>
      </c>
      <c r="AA71" s="6" t="s">
        <v>28</v>
      </c>
      <c r="AB71" s="6"/>
      <c r="AC71" s="6" t="s">
        <v>29</v>
      </c>
      <c r="AD71" s="6" t="s">
        <v>28</v>
      </c>
      <c r="AE71" s="6"/>
      <c r="AF71" s="6" t="s">
        <v>29</v>
      </c>
    </row>
    <row r="72" spans="2:32" s="15" customFormat="1" ht="45">
      <c r="B72" s="6">
        <v>3</v>
      </c>
      <c r="C72" s="6">
        <v>11</v>
      </c>
      <c r="D72" s="6" t="s">
        <v>25</v>
      </c>
      <c r="E72" s="6" t="s">
        <v>26</v>
      </c>
      <c r="F72" s="107"/>
      <c r="G72" s="6" t="s">
        <v>67</v>
      </c>
      <c r="H72" s="6">
        <v>4</v>
      </c>
      <c r="I72" s="6" t="s">
        <v>244</v>
      </c>
      <c r="J72" s="27">
        <v>11.2</v>
      </c>
      <c r="K72" s="27">
        <v>5</v>
      </c>
      <c r="L72" s="27">
        <v>0.5</v>
      </c>
      <c r="M72" s="27">
        <v>5.5</v>
      </c>
      <c r="N72" s="85">
        <f t="shared" si="10"/>
        <v>4.4642857142857144E-2</v>
      </c>
      <c r="O72" s="97">
        <v>69</v>
      </c>
      <c r="P72" s="97">
        <f>J72/22</f>
        <v>0.50909090909090904</v>
      </c>
      <c r="Q72" s="97" t="s">
        <v>268</v>
      </c>
      <c r="R72" s="27">
        <f t="shared" si="11"/>
        <v>0.4910714285714286</v>
      </c>
      <c r="S72" s="6">
        <v>10</v>
      </c>
      <c r="T72" s="25" t="s">
        <v>256</v>
      </c>
      <c r="U72" s="6" t="s">
        <v>164</v>
      </c>
      <c r="V72" s="26">
        <v>4</v>
      </c>
      <c r="W72" s="27">
        <v>3.6</v>
      </c>
      <c r="X72" s="27">
        <v>11.2</v>
      </c>
      <c r="Y72" s="27">
        <f>W72/X72</f>
        <v>0.32142857142857145</v>
      </c>
      <c r="Z72" s="26">
        <v>59</v>
      </c>
      <c r="AA72" s="6" t="s">
        <v>28</v>
      </c>
      <c r="AB72" s="6"/>
      <c r="AC72" s="6" t="s">
        <v>29</v>
      </c>
      <c r="AD72" s="6" t="s">
        <v>28</v>
      </c>
      <c r="AE72" s="6"/>
      <c r="AF72" s="6" t="s">
        <v>29</v>
      </c>
    </row>
    <row r="73" spans="2:32" s="16" customFormat="1" ht="45">
      <c r="B73" s="6">
        <v>3</v>
      </c>
      <c r="C73" s="6">
        <v>11</v>
      </c>
      <c r="D73" s="6" t="s">
        <v>25</v>
      </c>
      <c r="E73" s="6" t="s">
        <v>26</v>
      </c>
      <c r="F73" s="107"/>
      <c r="G73" s="6" t="s">
        <v>65</v>
      </c>
      <c r="H73" s="6">
        <v>2</v>
      </c>
      <c r="I73" s="6" t="s">
        <v>244</v>
      </c>
      <c r="J73" s="27">
        <v>11.2</v>
      </c>
      <c r="K73" s="27">
        <v>5</v>
      </c>
      <c r="L73" s="27">
        <v>0.5</v>
      </c>
      <c r="M73" s="27">
        <v>5.55</v>
      </c>
      <c r="N73" s="85">
        <f t="shared" si="10"/>
        <v>4.4642857142857144E-2</v>
      </c>
      <c r="O73" s="97">
        <v>70</v>
      </c>
      <c r="P73" s="97">
        <f t="shared" ref="P73:P75" si="12">J73/22</f>
        <v>0.50909090909090904</v>
      </c>
      <c r="Q73" s="97" t="s">
        <v>268</v>
      </c>
      <c r="R73" s="27">
        <f t="shared" si="11"/>
        <v>0.4955357142857143</v>
      </c>
      <c r="S73" s="6">
        <v>10</v>
      </c>
      <c r="T73" s="25" t="s">
        <v>256</v>
      </c>
      <c r="U73" s="6" t="s">
        <v>162</v>
      </c>
      <c r="V73" s="26">
        <v>2</v>
      </c>
      <c r="W73" s="27">
        <v>3.6</v>
      </c>
      <c r="X73" s="27">
        <v>13.2</v>
      </c>
      <c r="Y73" s="27">
        <f>W73/X73</f>
        <v>0.27272727272727276</v>
      </c>
      <c r="Z73" s="26">
        <v>56</v>
      </c>
      <c r="AA73" s="6" t="s">
        <v>28</v>
      </c>
      <c r="AB73" s="6"/>
      <c r="AC73" s="6" t="s">
        <v>29</v>
      </c>
      <c r="AD73" s="6" t="s">
        <v>28</v>
      </c>
      <c r="AE73" s="6"/>
      <c r="AF73" s="6" t="s">
        <v>29</v>
      </c>
    </row>
    <row r="74" spans="2:32" s="16" customFormat="1" ht="45">
      <c r="B74" s="6">
        <v>3</v>
      </c>
      <c r="C74" s="6">
        <v>11</v>
      </c>
      <c r="D74" s="6" t="s">
        <v>25</v>
      </c>
      <c r="E74" s="6" t="s">
        <v>26</v>
      </c>
      <c r="F74" s="107"/>
      <c r="G74" s="6" t="s">
        <v>64</v>
      </c>
      <c r="H74" s="6">
        <v>1</v>
      </c>
      <c r="I74" s="6" t="s">
        <v>244</v>
      </c>
      <c r="J74" s="27">
        <v>10.5</v>
      </c>
      <c r="K74" s="27">
        <v>5</v>
      </c>
      <c r="L74" s="27">
        <v>0.49</v>
      </c>
      <c r="M74" s="27">
        <v>5.2</v>
      </c>
      <c r="N74" s="85">
        <f t="shared" si="10"/>
        <v>4.6666666666666669E-2</v>
      </c>
      <c r="O74" s="97">
        <v>71</v>
      </c>
      <c r="P74" s="97">
        <f t="shared" si="12"/>
        <v>0.47727272727272729</v>
      </c>
      <c r="Q74" s="97" t="s">
        <v>268</v>
      </c>
      <c r="R74" s="27">
        <f t="shared" si="11"/>
        <v>0.49523809523809526</v>
      </c>
      <c r="S74" s="6">
        <v>10</v>
      </c>
      <c r="T74" s="25" t="s">
        <v>256</v>
      </c>
      <c r="U74" s="6" t="s">
        <v>161</v>
      </c>
      <c r="V74" s="26">
        <v>1</v>
      </c>
      <c r="W74" s="27">
        <v>3.6</v>
      </c>
      <c r="X74" s="27">
        <v>11.2</v>
      </c>
      <c r="Y74" s="27">
        <f>W74/X74</f>
        <v>0.32142857142857145</v>
      </c>
      <c r="Z74" s="26">
        <v>58</v>
      </c>
      <c r="AA74" s="6" t="s">
        <v>28</v>
      </c>
      <c r="AB74" s="6"/>
      <c r="AC74" s="6" t="s">
        <v>29</v>
      </c>
      <c r="AD74" s="6" t="s">
        <v>28</v>
      </c>
      <c r="AE74" s="6"/>
      <c r="AF74" s="6" t="s">
        <v>29</v>
      </c>
    </row>
    <row r="75" spans="2:32" s="16" customFormat="1" ht="45">
      <c r="B75" s="6">
        <v>3</v>
      </c>
      <c r="C75" s="6">
        <v>11</v>
      </c>
      <c r="D75" s="6" t="s">
        <v>25</v>
      </c>
      <c r="E75" s="6" t="s">
        <v>26</v>
      </c>
      <c r="F75" s="108"/>
      <c r="G75" s="6" t="s">
        <v>68</v>
      </c>
      <c r="H75" s="6">
        <v>5</v>
      </c>
      <c r="I75" s="6" t="s">
        <v>244</v>
      </c>
      <c r="J75" s="27">
        <v>10.4</v>
      </c>
      <c r="K75" s="27">
        <v>5</v>
      </c>
      <c r="L75" s="27">
        <v>0.49</v>
      </c>
      <c r="M75" s="27">
        <v>5.0999999999999996</v>
      </c>
      <c r="N75" s="85">
        <f t="shared" si="10"/>
        <v>4.7115384615384615E-2</v>
      </c>
      <c r="O75" s="97">
        <v>72</v>
      </c>
      <c r="P75" s="97">
        <f t="shared" si="12"/>
        <v>0.47272727272727272</v>
      </c>
      <c r="Q75" s="97" t="s">
        <v>268</v>
      </c>
      <c r="R75" s="27">
        <f t="shared" si="11"/>
        <v>0.49038461538461531</v>
      </c>
      <c r="S75" s="6"/>
      <c r="T75" s="25"/>
      <c r="U75" s="6"/>
      <c r="V75" s="26"/>
      <c r="W75" s="27"/>
      <c r="X75" s="27"/>
      <c r="Y75" s="27"/>
      <c r="Z75" s="26"/>
      <c r="AA75" s="6"/>
      <c r="AB75" s="6"/>
      <c r="AC75" s="6"/>
      <c r="AD75" s="6"/>
      <c r="AE75" s="6"/>
      <c r="AF75" s="6"/>
    </row>
    <row r="76" spans="2:32" s="16" customFormat="1" ht="45">
      <c r="B76" s="8">
        <v>1</v>
      </c>
      <c r="C76" s="8">
        <v>12</v>
      </c>
      <c r="D76" s="8" t="s">
        <v>3</v>
      </c>
      <c r="E76" s="8" t="s">
        <v>2</v>
      </c>
      <c r="F76" s="124" t="s">
        <v>4</v>
      </c>
      <c r="G76" s="8" t="s">
        <v>61</v>
      </c>
      <c r="H76" s="8">
        <v>1</v>
      </c>
      <c r="I76" s="8" t="s">
        <v>15</v>
      </c>
      <c r="J76" s="24">
        <v>12</v>
      </c>
      <c r="K76" s="24">
        <v>5</v>
      </c>
      <c r="L76" s="24">
        <v>0.69</v>
      </c>
      <c r="M76" s="24">
        <v>2.08</v>
      </c>
      <c r="N76" s="86">
        <f t="shared" si="10"/>
        <v>5.7499999999999996E-2</v>
      </c>
      <c r="O76" s="98">
        <v>73</v>
      </c>
      <c r="P76" s="98">
        <f>0.2*J76^0.5</f>
        <v>0.69282032302755092</v>
      </c>
      <c r="Q76" s="98" t="s">
        <v>267</v>
      </c>
      <c r="R76" s="24">
        <f t="shared" si="11"/>
        <v>0.17333333333333334</v>
      </c>
      <c r="S76" s="8">
        <v>12</v>
      </c>
      <c r="T76" s="22" t="s">
        <v>246</v>
      </c>
      <c r="U76" s="8" t="s">
        <v>159</v>
      </c>
      <c r="V76" s="23">
        <v>1</v>
      </c>
      <c r="W76" s="24">
        <v>2.5</v>
      </c>
      <c r="X76" s="24">
        <v>12</v>
      </c>
      <c r="Y76" s="24">
        <f>W76/X76</f>
        <v>0.20833333333333334</v>
      </c>
      <c r="Z76" s="23">
        <v>74</v>
      </c>
      <c r="AA76" s="8" t="s">
        <v>16</v>
      </c>
      <c r="AB76" s="8"/>
      <c r="AC76" s="8" t="s">
        <v>17</v>
      </c>
      <c r="AD76" s="8" t="s">
        <v>16</v>
      </c>
      <c r="AE76" s="8"/>
      <c r="AF76" s="8" t="s">
        <v>17</v>
      </c>
    </row>
    <row r="77" spans="2:32" s="16" customFormat="1" ht="45">
      <c r="B77" s="8">
        <v>1</v>
      </c>
      <c r="C77" s="8">
        <v>12</v>
      </c>
      <c r="D77" s="8" t="s">
        <v>3</v>
      </c>
      <c r="E77" s="8" t="s">
        <v>2</v>
      </c>
      <c r="F77" s="125"/>
      <c r="G77" s="8" t="s">
        <v>62</v>
      </c>
      <c r="H77" s="8">
        <v>2</v>
      </c>
      <c r="I77" s="8" t="s">
        <v>15</v>
      </c>
      <c r="J77" s="24">
        <v>12</v>
      </c>
      <c r="K77" s="24">
        <v>5</v>
      </c>
      <c r="L77" s="24">
        <v>0.69</v>
      </c>
      <c r="M77" s="24">
        <v>2.08</v>
      </c>
      <c r="N77" s="86">
        <f t="shared" si="10"/>
        <v>5.7499999999999996E-2</v>
      </c>
      <c r="O77" s="98">
        <v>74</v>
      </c>
      <c r="P77" s="98">
        <f t="shared" ref="P77:P78" si="13">0.2*J77^0.5</f>
        <v>0.69282032302755092</v>
      </c>
      <c r="Q77" s="98" t="s">
        <v>267</v>
      </c>
      <c r="R77" s="24">
        <f t="shared" si="11"/>
        <v>0.17333333333333334</v>
      </c>
      <c r="S77" s="8">
        <v>12</v>
      </c>
      <c r="T77" s="22" t="s">
        <v>246</v>
      </c>
      <c r="U77" s="8" t="s">
        <v>160</v>
      </c>
      <c r="V77" s="23">
        <v>1</v>
      </c>
      <c r="W77" s="24">
        <v>2.5</v>
      </c>
      <c r="X77" s="24">
        <v>12</v>
      </c>
      <c r="Y77" s="24">
        <f>W77/X77</f>
        <v>0.20833333333333334</v>
      </c>
      <c r="Z77" s="23">
        <v>73</v>
      </c>
      <c r="AA77" s="8" t="s">
        <v>16</v>
      </c>
      <c r="AB77" s="8"/>
      <c r="AC77" s="8" t="s">
        <v>17</v>
      </c>
      <c r="AD77" s="8" t="s">
        <v>16</v>
      </c>
      <c r="AE77" s="8"/>
      <c r="AF77" s="8" t="s">
        <v>17</v>
      </c>
    </row>
    <row r="78" spans="2:32" s="16" customFormat="1" ht="45">
      <c r="B78" s="8">
        <v>1</v>
      </c>
      <c r="C78" s="8">
        <v>12</v>
      </c>
      <c r="D78" s="8" t="s">
        <v>3</v>
      </c>
      <c r="E78" s="8" t="s">
        <v>2</v>
      </c>
      <c r="F78" s="125"/>
      <c r="G78" s="8" t="s">
        <v>63</v>
      </c>
      <c r="H78" s="8">
        <v>3</v>
      </c>
      <c r="I78" s="8" t="s">
        <v>15</v>
      </c>
      <c r="J78" s="24">
        <v>12</v>
      </c>
      <c r="K78" s="24">
        <v>5</v>
      </c>
      <c r="L78" s="24">
        <v>0.69</v>
      </c>
      <c r="M78" s="24">
        <v>2.08</v>
      </c>
      <c r="N78" s="86">
        <f t="shared" si="10"/>
        <v>5.7499999999999996E-2</v>
      </c>
      <c r="O78" s="98">
        <v>75</v>
      </c>
      <c r="P78" s="98">
        <f t="shared" si="13"/>
        <v>0.69282032302755092</v>
      </c>
      <c r="Q78" s="98" t="s">
        <v>267</v>
      </c>
      <c r="R78" s="24">
        <f t="shared" si="11"/>
        <v>0.17333333333333334</v>
      </c>
      <c r="S78" s="8"/>
      <c r="T78" s="22"/>
      <c r="U78" s="8"/>
      <c r="V78" s="23"/>
      <c r="W78" s="24"/>
      <c r="X78" s="24"/>
      <c r="Y78" s="24"/>
      <c r="Z78" s="23"/>
      <c r="AA78" s="8"/>
      <c r="AB78" s="8"/>
      <c r="AC78" s="8"/>
      <c r="AD78" s="8"/>
      <c r="AE78" s="8"/>
      <c r="AF78" s="8"/>
    </row>
    <row r="79" spans="2:32" s="17" customFormat="1" ht="30">
      <c r="B79" s="48">
        <v>9</v>
      </c>
      <c r="C79" s="48">
        <v>12</v>
      </c>
      <c r="D79" s="48" t="s">
        <v>46</v>
      </c>
      <c r="E79" s="48" t="s">
        <v>47</v>
      </c>
      <c r="F79" s="125"/>
      <c r="G79" s="48" t="s">
        <v>126</v>
      </c>
      <c r="H79" s="48">
        <v>3</v>
      </c>
      <c r="I79" s="48" t="s">
        <v>15</v>
      </c>
      <c r="J79" s="51">
        <v>7.9</v>
      </c>
      <c r="K79" s="51">
        <v>8</v>
      </c>
      <c r="L79" s="51">
        <v>0.66</v>
      </c>
      <c r="M79" s="51">
        <v>2.5</v>
      </c>
      <c r="N79" s="87">
        <f t="shared" si="10"/>
        <v>8.3544303797468356E-2</v>
      </c>
      <c r="O79" s="99">
        <v>76</v>
      </c>
      <c r="P79" s="99">
        <f>1.35+0.75*J79^0.5-1.4*J79^0.333</f>
        <v>0.67165635537251056</v>
      </c>
      <c r="Q79" s="99" t="s">
        <v>269</v>
      </c>
      <c r="R79" s="51">
        <f t="shared" si="11"/>
        <v>0.31645569620253161</v>
      </c>
      <c r="S79" s="48">
        <v>12</v>
      </c>
      <c r="T79" s="49" t="s">
        <v>246</v>
      </c>
      <c r="U79" s="48" t="s">
        <v>217</v>
      </c>
      <c r="V79" s="50">
        <v>3</v>
      </c>
      <c r="W79" s="51">
        <v>3.9</v>
      </c>
      <c r="X79" s="51">
        <v>8.6</v>
      </c>
      <c r="Y79" s="51">
        <f t="shared" ref="Y79:Y85" si="14">W79/X79</f>
        <v>0.45348837209302328</v>
      </c>
      <c r="Z79" s="50">
        <v>68</v>
      </c>
      <c r="AA79" s="48" t="s">
        <v>16</v>
      </c>
      <c r="AB79" s="48"/>
      <c r="AC79" s="48" t="s">
        <v>33</v>
      </c>
      <c r="AD79" s="48" t="s">
        <v>16</v>
      </c>
      <c r="AE79" s="48"/>
      <c r="AF79" s="48" t="s">
        <v>33</v>
      </c>
    </row>
    <row r="80" spans="2:32" s="17" customFormat="1" ht="30">
      <c r="B80" s="48">
        <v>9</v>
      </c>
      <c r="C80" s="48">
        <v>12</v>
      </c>
      <c r="D80" s="48" t="s">
        <v>46</v>
      </c>
      <c r="E80" s="48" t="s">
        <v>47</v>
      </c>
      <c r="F80" s="125"/>
      <c r="G80" s="48" t="s">
        <v>128</v>
      </c>
      <c r="H80" s="48">
        <v>5</v>
      </c>
      <c r="I80" s="48" t="s">
        <v>15</v>
      </c>
      <c r="J80" s="51">
        <v>7.3</v>
      </c>
      <c r="K80" s="51">
        <v>8</v>
      </c>
      <c r="L80" s="51">
        <v>0.67</v>
      </c>
      <c r="M80" s="51">
        <v>2</v>
      </c>
      <c r="N80" s="87">
        <f t="shared" si="10"/>
        <v>9.1780821917808231E-2</v>
      </c>
      <c r="O80" s="99">
        <v>77</v>
      </c>
      <c r="P80" s="99">
        <f>1.35+0.75*J80^0.5-1.4*J80^0.333</f>
        <v>0.66235901160405763</v>
      </c>
      <c r="Q80" s="99" t="s">
        <v>269</v>
      </c>
      <c r="R80" s="51">
        <f t="shared" si="11"/>
        <v>0.27397260273972601</v>
      </c>
      <c r="S80" s="48">
        <v>12</v>
      </c>
      <c r="T80" s="49" t="s">
        <v>246</v>
      </c>
      <c r="U80" s="48" t="s">
        <v>219</v>
      </c>
      <c r="V80" s="50">
        <v>5</v>
      </c>
      <c r="W80" s="51">
        <v>3.2</v>
      </c>
      <c r="X80" s="51">
        <v>7.3</v>
      </c>
      <c r="Y80" s="51">
        <f t="shared" si="14"/>
        <v>0.43835616438356168</v>
      </c>
      <c r="Z80" s="50">
        <v>70</v>
      </c>
      <c r="AA80" s="48" t="s">
        <v>16</v>
      </c>
      <c r="AB80" s="48"/>
      <c r="AC80" s="48" t="s">
        <v>33</v>
      </c>
      <c r="AD80" s="48" t="s">
        <v>16</v>
      </c>
      <c r="AE80" s="48"/>
      <c r="AF80" s="48" t="s">
        <v>33</v>
      </c>
    </row>
    <row r="81" spans="2:32" s="17" customFormat="1" ht="30">
      <c r="B81" s="28">
        <v>4</v>
      </c>
      <c r="C81" s="28">
        <v>12</v>
      </c>
      <c r="D81" s="28" t="s">
        <v>30</v>
      </c>
      <c r="E81" s="28" t="s">
        <v>31</v>
      </c>
      <c r="F81" s="125"/>
      <c r="G81" s="28" t="s">
        <v>81</v>
      </c>
      <c r="H81" s="28">
        <v>13</v>
      </c>
      <c r="I81" s="28" t="s">
        <v>15</v>
      </c>
      <c r="J81" s="31">
        <v>10.5</v>
      </c>
      <c r="K81" s="31">
        <v>5</v>
      </c>
      <c r="L81" s="31">
        <v>0.97</v>
      </c>
      <c r="M81" s="31">
        <v>3.48</v>
      </c>
      <c r="N81" s="82">
        <f t="shared" si="10"/>
        <v>9.2380952380952383E-2</v>
      </c>
      <c r="O81" s="92">
        <v>78</v>
      </c>
      <c r="P81" s="92"/>
      <c r="Q81" s="92"/>
      <c r="R81" s="31">
        <f t="shared" si="11"/>
        <v>0.33142857142857141</v>
      </c>
      <c r="S81" s="28">
        <v>9</v>
      </c>
      <c r="T81" s="29" t="s">
        <v>245</v>
      </c>
      <c r="U81" s="28" t="s">
        <v>177</v>
      </c>
      <c r="V81" s="30">
        <v>13</v>
      </c>
      <c r="W81" s="31">
        <v>3.6</v>
      </c>
      <c r="X81" s="31">
        <v>10.5</v>
      </c>
      <c r="Y81" s="31">
        <f t="shared" si="14"/>
        <v>0.34285714285714286</v>
      </c>
      <c r="Z81" s="30">
        <v>49</v>
      </c>
      <c r="AA81" s="28" t="s">
        <v>32</v>
      </c>
      <c r="AB81" s="28"/>
      <c r="AC81" s="28" t="s">
        <v>35</v>
      </c>
      <c r="AD81" s="28" t="s">
        <v>34</v>
      </c>
      <c r="AE81" s="28"/>
      <c r="AF81" s="28" t="s">
        <v>35</v>
      </c>
    </row>
    <row r="82" spans="2:32" s="17" customFormat="1" ht="30">
      <c r="B82" s="28">
        <v>4</v>
      </c>
      <c r="C82" s="28">
        <v>12</v>
      </c>
      <c r="D82" s="28" t="s">
        <v>30</v>
      </c>
      <c r="E82" s="28" t="s">
        <v>31</v>
      </c>
      <c r="F82" s="125"/>
      <c r="G82" s="28" t="s">
        <v>82</v>
      </c>
      <c r="H82" s="28">
        <v>14</v>
      </c>
      <c r="I82" s="28" t="s">
        <v>15</v>
      </c>
      <c r="J82" s="31">
        <v>10.4</v>
      </c>
      <c r="K82" s="31">
        <v>5</v>
      </c>
      <c r="L82" s="31">
        <v>0.97</v>
      </c>
      <c r="M82" s="31">
        <v>3.51</v>
      </c>
      <c r="N82" s="82">
        <f t="shared" si="10"/>
        <v>9.3269230769230757E-2</v>
      </c>
      <c r="O82" s="92">
        <v>79</v>
      </c>
      <c r="P82" s="92"/>
      <c r="Q82" s="92"/>
      <c r="R82" s="31">
        <f t="shared" si="11"/>
        <v>0.33749999999999997</v>
      </c>
      <c r="S82" s="28">
        <v>9</v>
      </c>
      <c r="T82" s="29" t="s">
        <v>245</v>
      </c>
      <c r="U82" s="28" t="s">
        <v>178</v>
      </c>
      <c r="V82" s="30">
        <v>14</v>
      </c>
      <c r="W82" s="31">
        <v>5.0999999999999996</v>
      </c>
      <c r="X82" s="31">
        <v>10.4</v>
      </c>
      <c r="Y82" s="31">
        <f t="shared" si="14"/>
        <v>0.49038461538461531</v>
      </c>
      <c r="Z82" s="30">
        <v>40</v>
      </c>
      <c r="AA82" s="28" t="s">
        <v>32</v>
      </c>
      <c r="AB82" s="28"/>
      <c r="AC82" s="28" t="s">
        <v>33</v>
      </c>
      <c r="AD82" s="28" t="s">
        <v>34</v>
      </c>
      <c r="AE82" s="28"/>
      <c r="AF82" s="28" t="s">
        <v>33</v>
      </c>
    </row>
    <row r="83" spans="2:32" s="17" customFormat="1" ht="30">
      <c r="B83" s="28">
        <v>4</v>
      </c>
      <c r="C83" s="28">
        <v>12</v>
      </c>
      <c r="D83" s="28" t="s">
        <v>30</v>
      </c>
      <c r="E83" s="28" t="s">
        <v>31</v>
      </c>
      <c r="F83" s="125"/>
      <c r="G83" s="28" t="s">
        <v>84</v>
      </c>
      <c r="H83" s="28">
        <v>16</v>
      </c>
      <c r="I83" s="28" t="s">
        <v>15</v>
      </c>
      <c r="J83" s="31">
        <v>10.199999999999999</v>
      </c>
      <c r="K83" s="31">
        <v>5</v>
      </c>
      <c r="L83" s="31">
        <v>1</v>
      </c>
      <c r="M83" s="31">
        <v>3.48</v>
      </c>
      <c r="N83" s="82">
        <f t="shared" si="10"/>
        <v>9.8039215686274522E-2</v>
      </c>
      <c r="O83" s="92">
        <v>80</v>
      </c>
      <c r="P83" s="92"/>
      <c r="Q83" s="92"/>
      <c r="R83" s="31">
        <f t="shared" si="11"/>
        <v>0.3411764705882353</v>
      </c>
      <c r="S83" s="28">
        <v>9</v>
      </c>
      <c r="T83" s="29" t="s">
        <v>245</v>
      </c>
      <c r="U83" s="28" t="s">
        <v>180</v>
      </c>
      <c r="V83" s="30">
        <v>16</v>
      </c>
      <c r="W83" s="31">
        <v>4.5</v>
      </c>
      <c r="X83" s="31">
        <v>10.199999999999999</v>
      </c>
      <c r="Y83" s="31">
        <f t="shared" si="14"/>
        <v>0.44117647058823534</v>
      </c>
      <c r="Z83" s="30">
        <v>42</v>
      </c>
      <c r="AA83" s="28" t="s">
        <v>32</v>
      </c>
      <c r="AB83" s="28"/>
      <c r="AC83" s="28" t="s">
        <v>33</v>
      </c>
      <c r="AD83" s="28" t="s">
        <v>34</v>
      </c>
      <c r="AE83" s="28"/>
      <c r="AF83" s="28" t="s">
        <v>33</v>
      </c>
    </row>
    <row r="84" spans="2:32" s="17" customFormat="1" ht="30">
      <c r="B84" s="28">
        <v>4</v>
      </c>
      <c r="C84" s="28">
        <v>12</v>
      </c>
      <c r="D84" s="28" t="s">
        <v>30</v>
      </c>
      <c r="E84" s="28" t="s">
        <v>31</v>
      </c>
      <c r="F84" s="125"/>
      <c r="G84" s="28" t="s">
        <v>85</v>
      </c>
      <c r="H84" s="28">
        <v>17</v>
      </c>
      <c r="I84" s="28" t="s">
        <v>15</v>
      </c>
      <c r="J84" s="31">
        <v>9.8000000000000007</v>
      </c>
      <c r="K84" s="31">
        <v>5</v>
      </c>
      <c r="L84" s="31">
        <v>0.97</v>
      </c>
      <c r="M84" s="31">
        <v>3.48</v>
      </c>
      <c r="N84" s="82">
        <f t="shared" si="10"/>
        <v>9.8979591836734687E-2</v>
      </c>
      <c r="O84" s="92">
        <v>81</v>
      </c>
      <c r="P84" s="92"/>
      <c r="Q84" s="92"/>
      <c r="R84" s="31">
        <f t="shared" si="11"/>
        <v>0.35510204081632651</v>
      </c>
      <c r="S84" s="28">
        <v>9</v>
      </c>
      <c r="T84" s="29" t="s">
        <v>245</v>
      </c>
      <c r="U84" s="28" t="s">
        <v>181</v>
      </c>
      <c r="V84" s="30">
        <v>17</v>
      </c>
      <c r="W84" s="31">
        <v>4.2</v>
      </c>
      <c r="X84" s="31">
        <v>10</v>
      </c>
      <c r="Y84" s="31">
        <f t="shared" si="14"/>
        <v>0.42000000000000004</v>
      </c>
      <c r="Z84" s="30">
        <v>43</v>
      </c>
      <c r="AA84" s="28" t="s">
        <v>32</v>
      </c>
      <c r="AB84" s="28"/>
      <c r="AC84" s="28" t="s">
        <v>35</v>
      </c>
      <c r="AD84" s="28" t="s">
        <v>34</v>
      </c>
      <c r="AE84" s="28"/>
      <c r="AF84" s="28" t="s">
        <v>33</v>
      </c>
    </row>
    <row r="85" spans="2:32" s="17" customFormat="1" ht="30">
      <c r="B85" s="28">
        <v>4</v>
      </c>
      <c r="C85" s="28">
        <v>12</v>
      </c>
      <c r="D85" s="28" t="s">
        <v>30</v>
      </c>
      <c r="E85" s="28" t="s">
        <v>31</v>
      </c>
      <c r="F85" s="125"/>
      <c r="G85" s="28" t="s">
        <v>83</v>
      </c>
      <c r="H85" s="28">
        <v>15</v>
      </c>
      <c r="I85" s="28" t="s">
        <v>27</v>
      </c>
      <c r="J85" s="31">
        <v>8.1</v>
      </c>
      <c r="K85" s="31">
        <v>5</v>
      </c>
      <c r="L85" s="31">
        <v>0.92</v>
      </c>
      <c r="M85" s="31">
        <f>J85/2</f>
        <v>4.05</v>
      </c>
      <c r="N85" s="82">
        <f t="shared" si="10"/>
        <v>0.11358024691358026</v>
      </c>
      <c r="O85" s="92">
        <v>82</v>
      </c>
      <c r="P85" s="92"/>
      <c r="Q85" s="92"/>
      <c r="R85" s="31">
        <f t="shared" si="11"/>
        <v>0.5</v>
      </c>
      <c r="S85" s="28">
        <v>12</v>
      </c>
      <c r="T85" s="29" t="s">
        <v>246</v>
      </c>
      <c r="U85" s="28" t="s">
        <v>179</v>
      </c>
      <c r="V85" s="30">
        <v>15</v>
      </c>
      <c r="W85" s="31">
        <v>4</v>
      </c>
      <c r="X85" s="31">
        <v>10.199999999999999</v>
      </c>
      <c r="Y85" s="31">
        <f t="shared" si="14"/>
        <v>0.39215686274509809</v>
      </c>
      <c r="Z85" s="30">
        <v>51</v>
      </c>
      <c r="AA85" s="28" t="s">
        <v>32</v>
      </c>
      <c r="AB85" s="28"/>
      <c r="AC85" s="28" t="s">
        <v>33</v>
      </c>
      <c r="AD85" s="28" t="s">
        <v>34</v>
      </c>
      <c r="AE85" s="28"/>
      <c r="AF85" s="28" t="s">
        <v>33</v>
      </c>
    </row>
    <row r="86" spans="2:32" s="17" customFormat="1" ht="30">
      <c r="B86" s="48">
        <v>9</v>
      </c>
      <c r="C86" s="48">
        <v>12</v>
      </c>
      <c r="D86" s="48" t="s">
        <v>46</v>
      </c>
      <c r="E86" s="48" t="s">
        <v>47</v>
      </c>
      <c r="F86" s="125"/>
      <c r="G86" s="48" t="s">
        <v>129</v>
      </c>
      <c r="H86" s="48">
        <v>6</v>
      </c>
      <c r="I86" s="48" t="s">
        <v>15</v>
      </c>
      <c r="J86" s="51">
        <v>5.2</v>
      </c>
      <c r="K86" s="51">
        <v>8</v>
      </c>
      <c r="L86" s="51">
        <v>0.68</v>
      </c>
      <c r="M86" s="51">
        <v>1.8</v>
      </c>
      <c r="N86" s="87">
        <f t="shared" si="10"/>
        <v>0.13076923076923078</v>
      </c>
      <c r="O86" s="99">
        <v>83</v>
      </c>
      <c r="P86" s="99">
        <f>1.35+0.75*J86^0.5-1.4*J86^0.333</f>
        <v>0.63612620023987887</v>
      </c>
      <c r="Q86" s="99" t="s">
        <v>269</v>
      </c>
      <c r="R86" s="51">
        <f t="shared" si="11"/>
        <v>0.34615384615384615</v>
      </c>
      <c r="S86" s="48"/>
      <c r="T86" s="49"/>
      <c r="U86" s="48"/>
      <c r="V86" s="50"/>
      <c r="W86" s="51"/>
      <c r="X86" s="51"/>
      <c r="Y86" s="51"/>
      <c r="Z86" s="50"/>
      <c r="AA86" s="48"/>
      <c r="AB86" s="48"/>
      <c r="AC86" s="48"/>
      <c r="AD86" s="48"/>
      <c r="AE86" s="48"/>
      <c r="AF86" s="48"/>
    </row>
    <row r="87" spans="2:32" s="18" customFormat="1" ht="30">
      <c r="B87" s="48">
        <v>9</v>
      </c>
      <c r="C87" s="48">
        <v>12</v>
      </c>
      <c r="D87" s="48" t="s">
        <v>46</v>
      </c>
      <c r="E87" s="48" t="s">
        <v>47</v>
      </c>
      <c r="F87" s="125"/>
      <c r="G87" s="48" t="s">
        <v>124</v>
      </c>
      <c r="H87" s="48">
        <v>1</v>
      </c>
      <c r="I87" s="48" t="s">
        <v>15</v>
      </c>
      <c r="J87" s="51">
        <v>5.19</v>
      </c>
      <c r="K87" s="51">
        <v>8</v>
      </c>
      <c r="L87" s="51">
        <v>0.7</v>
      </c>
      <c r="M87" s="51">
        <v>1.7</v>
      </c>
      <c r="N87" s="87">
        <f t="shared" si="10"/>
        <v>0.13487475915221578</v>
      </c>
      <c r="O87" s="99">
        <v>84</v>
      </c>
      <c r="P87" s="99">
        <f>1.35+0.75*J87^0.5-1.4*J87^0.333</f>
        <v>0.63603430175386233</v>
      </c>
      <c r="Q87" s="99" t="s">
        <v>269</v>
      </c>
      <c r="R87" s="51">
        <f t="shared" si="11"/>
        <v>0.32755298651252407</v>
      </c>
      <c r="S87" s="48">
        <v>12</v>
      </c>
      <c r="T87" s="49" t="s">
        <v>246</v>
      </c>
      <c r="U87" s="48" t="s">
        <v>215</v>
      </c>
      <c r="V87" s="50">
        <v>1</v>
      </c>
      <c r="W87" s="51">
        <v>3.2</v>
      </c>
      <c r="X87" s="51">
        <v>7.3</v>
      </c>
      <c r="Y87" s="51">
        <f t="shared" ref="Y87:Y95" si="15">W87/X87</f>
        <v>0.43835616438356168</v>
      </c>
      <c r="Z87" s="50">
        <v>69</v>
      </c>
      <c r="AA87" s="48" t="s">
        <v>16</v>
      </c>
      <c r="AB87" s="48"/>
      <c r="AC87" s="48" t="s">
        <v>33</v>
      </c>
      <c r="AD87" s="48" t="s">
        <v>16</v>
      </c>
      <c r="AE87" s="48"/>
      <c r="AF87" s="48" t="s">
        <v>33</v>
      </c>
    </row>
    <row r="88" spans="2:32" s="18" customFormat="1" ht="30">
      <c r="B88" s="28">
        <v>4</v>
      </c>
      <c r="C88" s="28">
        <v>12</v>
      </c>
      <c r="D88" s="28" t="s">
        <v>30</v>
      </c>
      <c r="E88" s="28" t="s">
        <v>31</v>
      </c>
      <c r="F88" s="125"/>
      <c r="G88" s="28" t="s">
        <v>80</v>
      </c>
      <c r="H88" s="28">
        <v>12</v>
      </c>
      <c r="I88" s="28" t="s">
        <v>15</v>
      </c>
      <c r="J88" s="31">
        <v>8</v>
      </c>
      <c r="K88" s="31">
        <v>5</v>
      </c>
      <c r="L88" s="31">
        <v>0.92</v>
      </c>
      <c r="M88" s="31">
        <v>3.48</v>
      </c>
      <c r="N88" s="82">
        <f t="shared" si="10"/>
        <v>0.115</v>
      </c>
      <c r="O88" s="92">
        <v>85</v>
      </c>
      <c r="P88" s="92"/>
      <c r="Q88" s="92"/>
      <c r="R88" s="31">
        <f t="shared" si="11"/>
        <v>0.435</v>
      </c>
      <c r="S88" s="28">
        <v>9</v>
      </c>
      <c r="T88" s="29" t="s">
        <v>245</v>
      </c>
      <c r="U88" s="28" t="s">
        <v>176</v>
      </c>
      <c r="V88" s="30">
        <v>12</v>
      </c>
      <c r="W88" s="31">
        <v>3.6</v>
      </c>
      <c r="X88" s="31">
        <v>10.5</v>
      </c>
      <c r="Y88" s="31">
        <f t="shared" si="15"/>
        <v>0.34285714285714286</v>
      </c>
      <c r="Z88" s="30">
        <v>50</v>
      </c>
      <c r="AA88" s="28" t="s">
        <v>32</v>
      </c>
      <c r="AB88" s="28"/>
      <c r="AC88" s="28" t="s">
        <v>35</v>
      </c>
      <c r="AD88" s="28" t="s">
        <v>34</v>
      </c>
      <c r="AE88" s="28"/>
      <c r="AF88" s="28" t="s">
        <v>35</v>
      </c>
    </row>
    <row r="89" spans="2:32" s="18" customFormat="1" ht="30">
      <c r="B89" s="28">
        <v>4</v>
      </c>
      <c r="C89" s="28">
        <v>12</v>
      </c>
      <c r="D89" s="28" t="s">
        <v>30</v>
      </c>
      <c r="E89" s="28" t="s">
        <v>31</v>
      </c>
      <c r="F89" s="125"/>
      <c r="G89" s="28" t="s">
        <v>79</v>
      </c>
      <c r="H89" s="28">
        <v>11</v>
      </c>
      <c r="I89" s="28" t="s">
        <v>15</v>
      </c>
      <c r="J89" s="31">
        <v>7.8</v>
      </c>
      <c r="K89" s="31">
        <v>5</v>
      </c>
      <c r="L89" s="31">
        <v>0.79</v>
      </c>
      <c r="M89" s="31">
        <v>3.48</v>
      </c>
      <c r="N89" s="82">
        <f t="shared" si="10"/>
        <v>0.10128205128205128</v>
      </c>
      <c r="O89" s="31">
        <v>86</v>
      </c>
      <c r="P89" s="31"/>
      <c r="Q89" s="31"/>
      <c r="R89" s="31">
        <f t="shared" si="11"/>
        <v>0.44615384615384618</v>
      </c>
      <c r="S89" s="28">
        <v>12</v>
      </c>
      <c r="T89" s="29" t="s">
        <v>246</v>
      </c>
      <c r="U89" s="28" t="s">
        <v>175</v>
      </c>
      <c r="V89" s="30">
        <v>11</v>
      </c>
      <c r="W89" s="31">
        <v>3.4</v>
      </c>
      <c r="X89" s="31">
        <v>8</v>
      </c>
      <c r="Y89" s="31">
        <f t="shared" si="15"/>
        <v>0.42499999999999999</v>
      </c>
      <c r="Z89" s="30">
        <v>71</v>
      </c>
      <c r="AA89" s="28" t="s">
        <v>32</v>
      </c>
      <c r="AB89" s="28"/>
      <c r="AC89" s="28" t="s">
        <v>35</v>
      </c>
      <c r="AD89" s="28" t="s">
        <v>34</v>
      </c>
      <c r="AE89" s="28"/>
      <c r="AF89" s="28" t="s">
        <v>35</v>
      </c>
    </row>
    <row r="90" spans="2:32" s="18" customFormat="1" ht="30">
      <c r="B90" s="28">
        <v>4</v>
      </c>
      <c r="C90" s="28">
        <v>12</v>
      </c>
      <c r="D90" s="28" t="s">
        <v>30</v>
      </c>
      <c r="E90" s="28" t="s">
        <v>31</v>
      </c>
      <c r="F90" s="125"/>
      <c r="G90" s="28" t="s">
        <v>86</v>
      </c>
      <c r="H90" s="28">
        <v>18</v>
      </c>
      <c r="I90" s="28" t="s">
        <v>15</v>
      </c>
      <c r="J90" s="31">
        <v>10</v>
      </c>
      <c r="K90" s="31">
        <v>5</v>
      </c>
      <c r="L90" s="31">
        <v>1</v>
      </c>
      <c r="M90" s="31">
        <v>3.48</v>
      </c>
      <c r="N90" s="82">
        <f t="shared" si="10"/>
        <v>0.1</v>
      </c>
      <c r="O90" s="31">
        <v>87</v>
      </c>
      <c r="P90" s="31"/>
      <c r="Q90" s="31"/>
      <c r="R90" s="31">
        <f t="shared" si="11"/>
        <v>0.34799999999999998</v>
      </c>
      <c r="S90" s="28">
        <v>9</v>
      </c>
      <c r="T90" s="29" t="s">
        <v>245</v>
      </c>
      <c r="U90" s="28" t="s">
        <v>182</v>
      </c>
      <c r="V90" s="30">
        <v>18</v>
      </c>
      <c r="W90" s="31">
        <v>4</v>
      </c>
      <c r="X90" s="31">
        <v>10.8</v>
      </c>
      <c r="Y90" s="31">
        <f t="shared" si="15"/>
        <v>0.37037037037037035</v>
      </c>
      <c r="Z90" s="30">
        <v>46</v>
      </c>
      <c r="AA90" s="28" t="s">
        <v>32</v>
      </c>
      <c r="AB90" s="28"/>
      <c r="AC90" s="28" t="s">
        <v>35</v>
      </c>
      <c r="AD90" s="28" t="s">
        <v>34</v>
      </c>
      <c r="AE90" s="28"/>
      <c r="AF90" s="28" t="s">
        <v>35</v>
      </c>
    </row>
    <row r="91" spans="2:32" s="18" customFormat="1" ht="30">
      <c r="B91" s="48">
        <v>9</v>
      </c>
      <c r="C91" s="48">
        <v>12</v>
      </c>
      <c r="D91" s="48" t="s">
        <v>46</v>
      </c>
      <c r="E91" s="48" t="s">
        <v>47</v>
      </c>
      <c r="F91" s="125"/>
      <c r="G91" s="48" t="s">
        <v>125</v>
      </c>
      <c r="H91" s="48">
        <v>2</v>
      </c>
      <c r="I91" s="48" t="s">
        <v>15</v>
      </c>
      <c r="J91" s="51">
        <v>7.3</v>
      </c>
      <c r="K91" s="51">
        <v>8</v>
      </c>
      <c r="L91" s="51">
        <v>0.7</v>
      </c>
      <c r="M91" s="51">
        <v>2.11</v>
      </c>
      <c r="N91" s="87">
        <f t="shared" si="10"/>
        <v>9.5890410958904104E-2</v>
      </c>
      <c r="O91" s="51">
        <v>88</v>
      </c>
      <c r="P91" s="99">
        <f>1.35+0.75*J91^0.5-1.4*J91^0.333</f>
        <v>0.66235901160405763</v>
      </c>
      <c r="Q91" s="99" t="s">
        <v>269</v>
      </c>
      <c r="R91" s="51">
        <f t="shared" si="11"/>
        <v>0.28904109589041094</v>
      </c>
      <c r="S91" s="48">
        <v>12</v>
      </c>
      <c r="T91" s="49" t="s">
        <v>246</v>
      </c>
      <c r="U91" s="48" t="s">
        <v>216</v>
      </c>
      <c r="V91" s="50">
        <v>2</v>
      </c>
      <c r="W91" s="51">
        <v>3.9</v>
      </c>
      <c r="X91" s="51">
        <v>7.9</v>
      </c>
      <c r="Y91" s="51">
        <f t="shared" si="15"/>
        <v>0.49367088607594933</v>
      </c>
      <c r="Z91" s="50">
        <v>67</v>
      </c>
      <c r="AA91" s="48" t="s">
        <v>16</v>
      </c>
      <c r="AB91" s="48"/>
      <c r="AC91" s="48" t="s">
        <v>33</v>
      </c>
      <c r="AD91" s="48" t="s">
        <v>16</v>
      </c>
      <c r="AE91" s="48"/>
      <c r="AF91" s="48" t="s">
        <v>33</v>
      </c>
    </row>
    <row r="92" spans="2:32" s="18" customFormat="1" ht="30">
      <c r="B92" s="28">
        <v>4</v>
      </c>
      <c r="C92" s="28">
        <v>12</v>
      </c>
      <c r="D92" s="28" t="s">
        <v>30</v>
      </c>
      <c r="E92" s="28" t="s">
        <v>31</v>
      </c>
      <c r="F92" s="125"/>
      <c r="G92" s="28" t="s">
        <v>87</v>
      </c>
      <c r="H92" s="28">
        <v>19</v>
      </c>
      <c r="I92" s="28" t="s">
        <v>15</v>
      </c>
      <c r="J92" s="31">
        <v>10.8</v>
      </c>
      <c r="K92" s="31">
        <v>5</v>
      </c>
      <c r="L92" s="31">
        <v>0.98</v>
      </c>
      <c r="M92" s="31">
        <v>3.48</v>
      </c>
      <c r="N92" s="82">
        <f t="shared" si="10"/>
        <v>9.0740740740740733E-2</v>
      </c>
      <c r="O92" s="31">
        <v>89</v>
      </c>
      <c r="P92" s="31"/>
      <c r="Q92" s="31"/>
      <c r="R92" s="31">
        <f t="shared" si="11"/>
        <v>0.32222222222222219</v>
      </c>
      <c r="S92" s="28">
        <v>9</v>
      </c>
      <c r="T92" s="29" t="s">
        <v>245</v>
      </c>
      <c r="U92" s="28" t="s">
        <v>183</v>
      </c>
      <c r="V92" s="30">
        <v>19</v>
      </c>
      <c r="W92" s="31">
        <v>3.8</v>
      </c>
      <c r="X92" s="31">
        <v>10.8</v>
      </c>
      <c r="Y92" s="31">
        <f t="shared" si="15"/>
        <v>0.3518518518518518</v>
      </c>
      <c r="Z92" s="30">
        <v>48</v>
      </c>
      <c r="AA92" s="28" t="s">
        <v>32</v>
      </c>
      <c r="AB92" s="28"/>
      <c r="AC92" s="28" t="s">
        <v>35</v>
      </c>
      <c r="AD92" s="28" t="s">
        <v>34</v>
      </c>
      <c r="AE92" s="28"/>
      <c r="AF92" s="28" t="s">
        <v>35</v>
      </c>
    </row>
    <row r="93" spans="2:32" s="18" customFormat="1" ht="30">
      <c r="B93" s="28">
        <v>4</v>
      </c>
      <c r="C93" s="28">
        <v>12</v>
      </c>
      <c r="D93" s="28" t="s">
        <v>30</v>
      </c>
      <c r="E93" s="28" t="s">
        <v>31</v>
      </c>
      <c r="F93" s="125"/>
      <c r="G93" s="28" t="s">
        <v>89</v>
      </c>
      <c r="H93" s="28">
        <v>21</v>
      </c>
      <c r="I93" s="28" t="s">
        <v>15</v>
      </c>
      <c r="J93" s="31">
        <v>9.5</v>
      </c>
      <c r="K93" s="31">
        <v>5</v>
      </c>
      <c r="L93" s="31">
        <v>0.82</v>
      </c>
      <c r="M93" s="31">
        <v>3.5</v>
      </c>
      <c r="N93" s="82">
        <f t="shared" si="10"/>
        <v>8.6315789473684207E-2</v>
      </c>
      <c r="O93" s="31">
        <v>90</v>
      </c>
      <c r="P93" s="31"/>
      <c r="Q93" s="31"/>
      <c r="R93" s="31">
        <f t="shared" si="11"/>
        <v>0.36842105263157893</v>
      </c>
      <c r="S93" s="28">
        <v>9</v>
      </c>
      <c r="T93" s="29" t="s">
        <v>245</v>
      </c>
      <c r="U93" s="28" t="s">
        <v>185</v>
      </c>
      <c r="V93" s="30">
        <v>21</v>
      </c>
      <c r="W93" s="31">
        <v>3.3</v>
      </c>
      <c r="X93" s="31">
        <v>9.5</v>
      </c>
      <c r="Y93" s="31">
        <f t="shared" si="15"/>
        <v>0.34736842105263155</v>
      </c>
      <c r="Z93" s="30">
        <v>47</v>
      </c>
      <c r="AA93" s="28" t="s">
        <v>32</v>
      </c>
      <c r="AB93" s="28"/>
      <c r="AC93" s="28" t="s">
        <v>33</v>
      </c>
      <c r="AD93" s="28" t="s">
        <v>34</v>
      </c>
      <c r="AE93" s="28"/>
      <c r="AF93" s="28" t="s">
        <v>33</v>
      </c>
    </row>
    <row r="94" spans="2:32" s="18" customFormat="1" ht="30">
      <c r="B94" s="28">
        <v>4</v>
      </c>
      <c r="C94" s="28">
        <v>12</v>
      </c>
      <c r="D94" s="28" t="s">
        <v>30</v>
      </c>
      <c r="E94" s="28" t="s">
        <v>31</v>
      </c>
      <c r="F94" s="125"/>
      <c r="G94" s="28" t="s">
        <v>88</v>
      </c>
      <c r="H94" s="28">
        <v>20</v>
      </c>
      <c r="I94" s="28" t="s">
        <v>15</v>
      </c>
      <c r="J94" s="31">
        <v>10.199999999999999</v>
      </c>
      <c r="K94" s="31">
        <v>5</v>
      </c>
      <c r="L94" s="31">
        <v>0.87</v>
      </c>
      <c r="M94" s="31">
        <v>3.48</v>
      </c>
      <c r="N94" s="82">
        <f t="shared" si="10"/>
        <v>8.5294117647058826E-2</v>
      </c>
      <c r="O94" s="31">
        <v>91</v>
      </c>
      <c r="P94" s="31"/>
      <c r="Q94" s="31"/>
      <c r="R94" s="31">
        <f t="shared" si="11"/>
        <v>0.3411764705882353</v>
      </c>
      <c r="S94" s="28">
        <v>9</v>
      </c>
      <c r="T94" s="29" t="s">
        <v>245</v>
      </c>
      <c r="U94" s="28" t="s">
        <v>184</v>
      </c>
      <c r="V94" s="30">
        <v>20</v>
      </c>
      <c r="W94" s="31">
        <v>4</v>
      </c>
      <c r="X94" s="31">
        <v>10.199999999999999</v>
      </c>
      <c r="Y94" s="31">
        <f t="shared" si="15"/>
        <v>0.39215686274509809</v>
      </c>
      <c r="Z94" s="30">
        <v>45</v>
      </c>
      <c r="AA94" s="28" t="s">
        <v>32</v>
      </c>
      <c r="AB94" s="28"/>
      <c r="AC94" s="28" t="s">
        <v>35</v>
      </c>
      <c r="AD94" s="28" t="s">
        <v>34</v>
      </c>
      <c r="AE94" s="28"/>
      <c r="AF94" s="28" t="s">
        <v>33</v>
      </c>
    </row>
    <row r="95" spans="2:32" s="18" customFormat="1" ht="30">
      <c r="B95" s="48">
        <v>9</v>
      </c>
      <c r="C95" s="48">
        <v>12</v>
      </c>
      <c r="D95" s="48" t="s">
        <v>46</v>
      </c>
      <c r="E95" s="48" t="s">
        <v>47</v>
      </c>
      <c r="F95" s="125"/>
      <c r="G95" s="48" t="s">
        <v>127</v>
      </c>
      <c r="H95" s="48">
        <v>4</v>
      </c>
      <c r="I95" s="48" t="s">
        <v>15</v>
      </c>
      <c r="J95" s="51">
        <v>8.6</v>
      </c>
      <c r="K95" s="51">
        <v>8</v>
      </c>
      <c r="L95" s="51">
        <v>0.7</v>
      </c>
      <c r="M95" s="51">
        <v>2.2999999999999998</v>
      </c>
      <c r="N95" s="87">
        <f t="shared" si="10"/>
        <v>8.1395348837209294E-2</v>
      </c>
      <c r="O95" s="51">
        <v>92</v>
      </c>
      <c r="P95" s="99">
        <f>1.35+0.75*J95^0.5-1.4*J95^0.333</f>
        <v>0.68316886063525972</v>
      </c>
      <c r="Q95" s="99" t="s">
        <v>269</v>
      </c>
      <c r="R95" s="51">
        <f t="shared" si="11"/>
        <v>0.26744186046511625</v>
      </c>
      <c r="S95" s="48">
        <v>12</v>
      </c>
      <c r="T95" s="49" t="s">
        <v>246</v>
      </c>
      <c r="U95" s="48" t="s">
        <v>218</v>
      </c>
      <c r="V95" s="50">
        <v>4</v>
      </c>
      <c r="W95" s="51">
        <v>3.6</v>
      </c>
      <c r="X95" s="51">
        <v>8.6</v>
      </c>
      <c r="Y95" s="51">
        <f t="shared" si="15"/>
        <v>0.41860465116279072</v>
      </c>
      <c r="Z95" s="50">
        <v>72</v>
      </c>
      <c r="AA95" s="48" t="s">
        <v>16</v>
      </c>
      <c r="AB95" s="48"/>
      <c r="AC95" s="48" t="s">
        <v>33</v>
      </c>
      <c r="AD95" s="48" t="s">
        <v>16</v>
      </c>
      <c r="AE95" s="48"/>
      <c r="AF95" s="48" t="s">
        <v>33</v>
      </c>
    </row>
    <row r="96" spans="2:32" s="18" customFormat="1" ht="30">
      <c r="B96" s="28">
        <v>4</v>
      </c>
      <c r="C96" s="28">
        <v>12</v>
      </c>
      <c r="D96" s="28" t="s">
        <v>30</v>
      </c>
      <c r="E96" s="28" t="s">
        <v>31</v>
      </c>
      <c r="F96" s="126"/>
      <c r="G96" s="28" t="s">
        <v>90</v>
      </c>
      <c r="H96" s="28">
        <v>22</v>
      </c>
      <c r="I96" s="28" t="s">
        <v>15</v>
      </c>
      <c r="J96" s="31">
        <v>7.8</v>
      </c>
      <c r="K96" s="31">
        <v>5</v>
      </c>
      <c r="L96" s="31">
        <v>0.6</v>
      </c>
      <c r="M96" s="31">
        <v>3.47</v>
      </c>
      <c r="N96" s="82">
        <f t="shared" si="10"/>
        <v>7.6923076923076927E-2</v>
      </c>
      <c r="O96" s="31">
        <v>93</v>
      </c>
      <c r="P96" s="31"/>
      <c r="Q96" s="31"/>
      <c r="R96" s="31">
        <f t="shared" si="11"/>
        <v>0.4448717948717949</v>
      </c>
      <c r="S96" s="28"/>
      <c r="T96" s="29"/>
      <c r="U96" s="28"/>
      <c r="V96" s="30"/>
      <c r="W96" s="31"/>
      <c r="X96" s="31"/>
      <c r="Y96" s="31"/>
      <c r="Z96" s="30"/>
      <c r="AA96" s="28"/>
      <c r="AB96" s="28"/>
      <c r="AC96" s="28"/>
      <c r="AD96" s="28"/>
      <c r="AE96" s="28"/>
      <c r="AF96" s="28"/>
    </row>
    <row r="97" spans="2:32" s="18" customFormat="1" ht="45">
      <c r="B97" s="69">
        <v>13</v>
      </c>
      <c r="C97" s="69">
        <v>13</v>
      </c>
      <c r="D97" s="4" t="s">
        <v>51</v>
      </c>
      <c r="E97" s="4" t="s">
        <v>55</v>
      </c>
      <c r="F97" s="100" t="s">
        <v>265</v>
      </c>
      <c r="G97" s="4" t="s">
        <v>155</v>
      </c>
      <c r="H97" s="69">
        <v>1</v>
      </c>
      <c r="I97" s="4" t="s">
        <v>15</v>
      </c>
      <c r="J97" s="72">
        <v>14.7</v>
      </c>
      <c r="K97" s="72">
        <v>9.6</v>
      </c>
      <c r="L97" s="72">
        <v>0.74</v>
      </c>
      <c r="M97" s="72">
        <v>3.05</v>
      </c>
      <c r="N97" s="88">
        <f t="shared" si="10"/>
        <v>5.0340136054421773E-2</v>
      </c>
      <c r="O97" s="72">
        <v>94</v>
      </c>
      <c r="P97" s="72">
        <f>0.2*J97^0.5</f>
        <v>0.76681158050723264</v>
      </c>
      <c r="Q97" s="72" t="s">
        <v>267</v>
      </c>
      <c r="R97" s="72">
        <f t="shared" si="11"/>
        <v>0.20748299319727892</v>
      </c>
      <c r="S97" s="69">
        <v>13</v>
      </c>
      <c r="T97" s="70" t="s">
        <v>265</v>
      </c>
      <c r="U97" s="4" t="s">
        <v>242</v>
      </c>
      <c r="V97" s="71">
        <v>1</v>
      </c>
      <c r="W97" s="72">
        <v>2.6</v>
      </c>
      <c r="X97" s="72">
        <v>14.7</v>
      </c>
      <c r="Y97" s="72">
        <f>W97/X97</f>
        <v>0.17687074829931973</v>
      </c>
      <c r="Z97" s="71">
        <v>75</v>
      </c>
      <c r="AA97" s="4" t="s">
        <v>16</v>
      </c>
      <c r="AB97" s="4"/>
      <c r="AC97" s="4" t="s">
        <v>17</v>
      </c>
      <c r="AD97" s="4" t="s">
        <v>16</v>
      </c>
      <c r="AE97" s="4"/>
      <c r="AF97" s="4" t="s">
        <v>17</v>
      </c>
    </row>
    <row r="98" spans="2:32" s="5" customFormat="1" ht="45">
      <c r="B98" s="69">
        <v>13</v>
      </c>
      <c r="C98" s="69">
        <v>13</v>
      </c>
      <c r="D98" s="4" t="s">
        <v>51</v>
      </c>
      <c r="E98" s="4" t="s">
        <v>55</v>
      </c>
      <c r="F98" s="101"/>
      <c r="G98" s="4" t="s">
        <v>156</v>
      </c>
      <c r="H98" s="69">
        <v>2</v>
      </c>
      <c r="I98" s="4" t="s">
        <v>15</v>
      </c>
      <c r="J98" s="72">
        <v>14.7</v>
      </c>
      <c r="K98" s="72">
        <v>9.6</v>
      </c>
      <c r="L98" s="72">
        <v>0.74</v>
      </c>
      <c r="M98" s="72">
        <v>3.05</v>
      </c>
      <c r="N98" s="88">
        <f t="shared" si="10"/>
        <v>5.0340136054421773E-2</v>
      </c>
      <c r="O98" s="72">
        <v>95</v>
      </c>
      <c r="P98" s="72">
        <f t="shared" ref="P98:P99" si="16">0.2*J98^0.5</f>
        <v>0.76681158050723264</v>
      </c>
      <c r="Q98" s="72" t="s">
        <v>267</v>
      </c>
      <c r="R98" s="72">
        <f t="shared" si="11"/>
        <v>0.20748299319727892</v>
      </c>
      <c r="S98" s="69">
        <v>13</v>
      </c>
      <c r="T98" s="70" t="s">
        <v>265</v>
      </c>
      <c r="U98" s="4" t="s">
        <v>243</v>
      </c>
      <c r="V98" s="71">
        <v>2</v>
      </c>
      <c r="W98" s="72">
        <v>2.6</v>
      </c>
      <c r="X98" s="72">
        <v>14.7</v>
      </c>
      <c r="Y98" s="72">
        <f>W98/X98</f>
        <v>0.17687074829931973</v>
      </c>
      <c r="Z98" s="71">
        <v>76</v>
      </c>
      <c r="AA98" s="4" t="s">
        <v>16</v>
      </c>
      <c r="AB98" s="4"/>
      <c r="AC98" s="4" t="s">
        <v>17</v>
      </c>
      <c r="AD98" s="4" t="s">
        <v>16</v>
      </c>
      <c r="AE98" s="4"/>
      <c r="AF98" s="4" t="s">
        <v>17</v>
      </c>
    </row>
    <row r="99" spans="2:32" s="5" customFormat="1" ht="45">
      <c r="B99" s="69">
        <v>13</v>
      </c>
      <c r="C99" s="69">
        <v>13</v>
      </c>
      <c r="D99" s="4" t="s">
        <v>51</v>
      </c>
      <c r="E99" s="4" t="s">
        <v>55</v>
      </c>
      <c r="F99" s="102"/>
      <c r="G99" s="4" t="s">
        <v>157</v>
      </c>
      <c r="H99" s="69">
        <v>3</v>
      </c>
      <c r="I99" s="4" t="s">
        <v>15</v>
      </c>
      <c r="J99" s="72">
        <v>14.7</v>
      </c>
      <c r="K99" s="72">
        <v>9.6</v>
      </c>
      <c r="L99" s="72">
        <v>0.74</v>
      </c>
      <c r="M99" s="72">
        <v>3.05</v>
      </c>
      <c r="N99" s="88">
        <f t="shared" si="10"/>
        <v>5.0340136054421773E-2</v>
      </c>
      <c r="O99" s="72">
        <v>96</v>
      </c>
      <c r="P99" s="72">
        <f t="shared" si="16"/>
        <v>0.76681158050723264</v>
      </c>
      <c r="Q99" s="72" t="s">
        <v>267</v>
      </c>
      <c r="R99" s="72">
        <f t="shared" si="11"/>
        <v>0.20748299319727892</v>
      </c>
      <c r="S99" s="69"/>
      <c r="T99" s="70"/>
      <c r="U99" s="4"/>
      <c r="V99" s="71"/>
      <c r="W99" s="72"/>
      <c r="X99" s="72"/>
      <c r="Y99" s="72"/>
      <c r="Z99" s="71"/>
      <c r="AA99" s="4"/>
      <c r="AB99" s="4"/>
      <c r="AC99" s="4"/>
      <c r="AD99" s="4"/>
      <c r="AE99" s="4"/>
      <c r="AF99" s="4"/>
    </row>
    <row r="100" spans="2:32" s="5" customFormat="1" ht="30">
      <c r="B100" s="44">
        <v>8</v>
      </c>
      <c r="C100" s="44">
        <v>14</v>
      </c>
      <c r="D100" s="44" t="s">
        <v>42</v>
      </c>
      <c r="E100" s="44" t="s">
        <v>43</v>
      </c>
      <c r="F100" s="90" t="s">
        <v>249</v>
      </c>
      <c r="G100" s="44" t="s">
        <v>123</v>
      </c>
      <c r="H100" s="44">
        <v>5</v>
      </c>
      <c r="I100" s="44" t="s">
        <v>44</v>
      </c>
      <c r="J100" s="47"/>
      <c r="K100" s="47"/>
      <c r="L100" s="47"/>
      <c r="M100" s="47"/>
      <c r="N100" s="80"/>
      <c r="O100" s="47"/>
      <c r="P100" s="47"/>
      <c r="Q100" s="47"/>
      <c r="R100" s="47"/>
      <c r="S100" s="44"/>
      <c r="T100" s="45"/>
      <c r="U100" s="44"/>
      <c r="V100" s="46"/>
      <c r="W100" s="47"/>
      <c r="X100" s="47"/>
      <c r="Y100" s="47"/>
      <c r="Z100" s="46"/>
      <c r="AA100" s="44"/>
      <c r="AB100" s="44"/>
      <c r="AC100" s="44"/>
      <c r="AD100" s="44"/>
      <c r="AE100" s="44"/>
      <c r="AF100" s="44"/>
    </row>
  </sheetData>
  <mergeCells count="11">
    <mergeCell ref="F32:F43"/>
    <mergeCell ref="F5:F6"/>
    <mergeCell ref="F7:F13"/>
    <mergeCell ref="F14:F24"/>
    <mergeCell ref="F25:F28"/>
    <mergeCell ref="F29:F31"/>
    <mergeCell ref="F44:F59"/>
    <mergeCell ref="F60:F70"/>
    <mergeCell ref="F71:F75"/>
    <mergeCell ref="F76:F96"/>
    <mergeCell ref="F97:F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3</vt:i4>
      </vt:variant>
    </vt:vector>
  </HeadingPairs>
  <TitlesOfParts>
    <vt:vector size="8" baseType="lpstr">
      <vt:lpstr>Datos</vt:lpstr>
      <vt:lpstr>OC Arcos para esp rosca</vt:lpstr>
      <vt:lpstr>OC Arcos para flecha</vt:lpstr>
      <vt:lpstr>OC Pilas</vt:lpstr>
      <vt:lpstr>Comprobacion fórmulas</vt:lpstr>
      <vt:lpstr>Grafico espesor boveda_ Luz</vt:lpstr>
      <vt:lpstr>Gráfico flecha_Luz</vt:lpstr>
      <vt:lpstr>Gráfico Anchura pila_Luz max 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Urruchi Rojo</dc:creator>
  <cp:lastModifiedBy> </cp:lastModifiedBy>
  <cp:lastPrinted>2013-06-04T09:29:39Z</cp:lastPrinted>
  <dcterms:created xsi:type="dcterms:W3CDTF">2013-05-23T08:50:23Z</dcterms:created>
  <dcterms:modified xsi:type="dcterms:W3CDTF">2013-09-25T22:23:18Z</dcterms:modified>
</cp:coreProperties>
</file>